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はじめに" sheetId="1" state="visible" r:id="rId1"/>
    <sheet xmlns:r="http://schemas.openxmlformats.org/officeDocument/2006/relationships" name="設定" sheetId="2" state="visible" r:id="rId2"/>
    <sheet xmlns:r="http://schemas.openxmlformats.org/officeDocument/2006/relationships" name="お金の流れ" sheetId="3" state="visible" r:id="rId3"/>
    <sheet xmlns:r="http://schemas.openxmlformats.org/officeDocument/2006/relationships" name="今月の記録" sheetId="4" state="visible" r:id="rId4"/>
    <sheet xmlns:r="http://schemas.openxmlformats.org/officeDocument/2006/relationships" name="月次サマリー" sheetId="5" state="visible" r:id="rId5"/>
  </sheets>
  <definedNames/>
  <calcPr calcId="124519" fullCalcOnLoad="1"/>
</workbook>
</file>

<file path=xl/styles.xml><?xml version="1.0" encoding="utf-8"?>
<styleSheet xmlns="http://schemas.openxmlformats.org/spreadsheetml/2006/main">
  <numFmts count="3">
    <numFmt numFmtId="164" formatCode="¥#,##0;[Red]-¥#,##0;&quot;-&quot;"/>
    <numFmt numFmtId="165" formatCode="yyyy-mm-dd h:mm:ss"/>
    <numFmt numFmtId="166" formatCode="yyyy/m/d"/>
  </numFmts>
  <fonts count="10">
    <font>
      <name val="Calibri"/>
      <family val="2"/>
      <color theme="1"/>
      <sz val="11"/>
      <scheme val="minor"/>
    </font>
    <font>
      <name val="游ゴシック"/>
      <b val="1"/>
      <color rgb="00FBF4E9"/>
      <sz val="15"/>
    </font>
    <font>
      <name val="游ゴシック"/>
      <color rgb="008A7766"/>
      <sz val="10"/>
    </font>
    <font>
      <name val="游ゴシック"/>
      <b val="1"/>
      <color rgb="00FFFFFF"/>
      <sz val="12"/>
    </font>
    <font>
      <name val="游ゴシック"/>
      <b val="1"/>
      <color rgb="00D97757"/>
      <sz val="11"/>
    </font>
    <font>
      <name val="游ゴシック"/>
      <color rgb="004E4036"/>
      <sz val="11"/>
    </font>
    <font>
      <name val="游ゴシック"/>
      <b val="1"/>
      <color rgb="004E4036"/>
      <sz val="11"/>
    </font>
    <font>
      <name val="游ゴシック"/>
      <b val="1"/>
      <color rgb="004E4036"/>
      <sz val="10.5"/>
    </font>
    <font>
      <name val="游ゴシック"/>
      <color rgb="001F4E79"/>
      <sz val="11"/>
    </font>
    <font>
      <name val="游ゴシック"/>
      <b val="1"/>
      <color rgb="008A7766"/>
      <sz val="10"/>
    </font>
  </fonts>
  <fills count="7">
    <fill>
      <patternFill/>
    </fill>
    <fill>
      <patternFill patternType="gray125"/>
    </fill>
    <fill>
      <patternFill patternType="solid">
        <fgColor rgb="004E4036"/>
      </patternFill>
    </fill>
    <fill>
      <patternFill patternType="solid">
        <fgColor rgb="00D97757"/>
      </patternFill>
    </fill>
    <fill>
      <patternFill patternType="solid">
        <fgColor rgb="00F3D9B8"/>
      </patternFill>
    </fill>
    <fill>
      <patternFill patternType="solid">
        <fgColor rgb="00FFF0D0"/>
      </patternFill>
    </fill>
    <fill>
      <patternFill patternType="solid">
        <fgColor rgb="00F4F0EA"/>
      </patternFill>
    </fill>
  </fills>
  <borders count="6">
    <border>
      <left/>
      <right/>
      <top/>
      <bottom/>
      <diagonal/>
    </border>
    <border>
      <left style="thin">
        <color rgb="00E5D9C6"/>
      </left>
      <right style="thin">
        <color rgb="00E5D9C6"/>
      </right>
      <top style="thin">
        <color rgb="00E5D9C6"/>
      </top>
      <bottom style="thin">
        <color rgb="00E5D9C6"/>
      </bottom>
    </border>
    <border>
      <left/>
      <right/>
      <top style="thin">
        <color rgb="00E5D9C6"/>
      </top>
      <bottom/>
      <diagonal/>
    </border>
    <border>
      <left/>
      <right style="thin">
        <color rgb="00E5D9C6"/>
      </right>
      <top style="thin">
        <color rgb="00E5D9C6"/>
      </top>
      <bottom/>
      <diagonal/>
    </border>
    <border>
      <left/>
      <right style="thin">
        <color rgb="00E5D9C6"/>
      </right>
      <top style="thin">
        <color rgb="00E5D9C6"/>
      </top>
      <bottom style="thin">
        <color rgb="00E5D9C6"/>
      </bottom>
      <diagonal/>
    </border>
    <border>
      <left/>
      <right/>
      <top style="thin">
        <color rgb="00E5D9C6"/>
      </top>
      <bottom style="thin">
        <color rgb="00E5D9C6"/>
      </bottom>
      <diagonal/>
    </border>
  </borders>
  <cellStyleXfs count="1">
    <xf numFmtId="0" fontId="0" fillId="0" borderId="0"/>
  </cellStyleXfs>
  <cellXfs count="31">
    <xf numFmtId="0" fontId="0" fillId="0" borderId="0" pivotButton="0" quotePrefix="0" xfId="0"/>
    <xf numFmtId="0" fontId="1" fillId="2" borderId="0" applyAlignment="1" pivotButton="0" quotePrefix="0" xfId="0">
      <alignment horizontal="left" vertical="center" indent="1"/>
    </xf>
    <xf numFmtId="0" fontId="2" fillId="0" borderId="0" applyAlignment="1" pivotButton="0" quotePrefix="0" xfId="0">
      <alignment horizontal="left" vertical="center" wrapText="1" indent="1"/>
    </xf>
    <xf numFmtId="0" fontId="3" fillId="3" borderId="0" applyAlignment="1" pivotButton="0" quotePrefix="0" xfId="0">
      <alignment horizontal="left" vertical="center" indent="1"/>
    </xf>
    <xf numFmtId="0" fontId="4" fillId="0" borderId="1" applyAlignment="1" pivotButton="0" quotePrefix="0" xfId="0">
      <alignment horizontal="center" vertical="center" wrapText="1"/>
    </xf>
    <xf numFmtId="0" fontId="5" fillId="0" borderId="1" applyAlignment="1" pivotButton="0" quotePrefix="0" xfId="0">
      <alignment horizontal="left" vertical="center" wrapText="1"/>
    </xf>
    <xf numFmtId="0" fontId="6" fillId="4" borderId="1" applyAlignment="1" pivotButton="0" quotePrefix="0" xfId="0">
      <alignment horizontal="center" vertical="center" wrapText="1"/>
    </xf>
    <xf numFmtId="0" fontId="6" fillId="5" borderId="1" applyAlignment="1" pivotButton="0" quotePrefix="0" xfId="0">
      <alignment horizontal="center" vertical="center" wrapText="1"/>
    </xf>
    <xf numFmtId="0" fontId="6" fillId="6" borderId="1" applyAlignment="1" pivotButton="0" quotePrefix="0" xfId="0">
      <alignment horizontal="center" vertical="center" wrapText="1"/>
    </xf>
    <xf numFmtId="0" fontId="7" fillId="4" borderId="1" applyAlignment="1" pivotButton="0" quotePrefix="0" xfId="0">
      <alignment horizontal="center" vertical="center" wrapText="1"/>
    </xf>
    <xf numFmtId="0" fontId="0" fillId="0" borderId="4" pivotButton="0" quotePrefix="0" xfId="0"/>
    <xf numFmtId="0" fontId="6" fillId="0" borderId="1" applyAlignment="1" pivotButton="0" quotePrefix="0" xfId="0">
      <alignment horizontal="left" vertical="center" wrapText="1"/>
    </xf>
    <xf numFmtId="0" fontId="8" fillId="5" borderId="1" applyAlignment="1" applyProtection="1" pivotButton="0" quotePrefix="0" xfId="0">
      <alignment horizontal="center" vertical="center" wrapText="1"/>
      <protection locked="0" hidden="0"/>
    </xf>
    <xf numFmtId="0" fontId="2" fillId="0" borderId="1" applyAlignment="1" pivotButton="0" quotePrefix="0" xfId="0">
      <alignment horizontal="left" vertical="center" wrapText="1"/>
    </xf>
    <xf numFmtId="164" fontId="8" fillId="5" borderId="1" applyAlignment="1" applyProtection="1" pivotButton="0" quotePrefix="0" xfId="0">
      <alignment horizontal="right" vertical="center"/>
      <protection locked="0" hidden="0"/>
    </xf>
    <xf numFmtId="9" fontId="8" fillId="5" borderId="1" applyAlignment="1" applyProtection="1" pivotButton="0" quotePrefix="0" xfId="0">
      <alignment horizontal="right" vertical="center"/>
      <protection locked="0" hidden="0"/>
    </xf>
    <xf numFmtId="166" fontId="8" fillId="5" borderId="1" applyAlignment="1" applyProtection="1" pivotButton="0" quotePrefix="0" xfId="0">
      <alignment horizontal="center" vertical="center" wrapText="1"/>
      <protection locked="0" hidden="0"/>
    </xf>
    <xf numFmtId="0" fontId="4" fillId="0" borderId="1" applyAlignment="1" pivotButton="0" quotePrefix="0" xfId="0">
      <alignment horizontal="left" vertical="center" wrapText="1"/>
    </xf>
    <xf numFmtId="164" fontId="6" fillId="4" borderId="1" applyAlignment="1" pivotButton="0" quotePrefix="0" xfId="0">
      <alignment horizontal="right" vertical="center"/>
    </xf>
    <xf numFmtId="164" fontId="5" fillId="6" borderId="1" applyAlignment="1" pivotButton="0" quotePrefix="0" xfId="0">
      <alignment horizontal="right" vertical="center"/>
    </xf>
    <xf numFmtId="0" fontId="0" fillId="0" borderId="5" pivotButton="0" quotePrefix="0" xfId="0"/>
    <xf numFmtId="0" fontId="8" fillId="5" borderId="1" applyAlignment="1" applyProtection="1" pivotButton="0" quotePrefix="0" xfId="0">
      <alignment horizontal="left" vertical="center" wrapText="1"/>
      <protection locked="0" hidden="0"/>
    </xf>
    <xf numFmtId="0" fontId="5" fillId="4" borderId="1" applyAlignment="1" pivotButton="0" quotePrefix="0" xfId="0">
      <alignment horizontal="left" vertical="center" wrapText="1"/>
    </xf>
    <xf numFmtId="164" fontId="6" fillId="6" borderId="1" applyAlignment="1" pivotButton="0" quotePrefix="0" xfId="0">
      <alignment horizontal="right" vertical="center"/>
    </xf>
    <xf numFmtId="0" fontId="5" fillId="6" borderId="1" applyAlignment="1" pivotButton="0" quotePrefix="0" xfId="0">
      <alignment horizontal="left" vertical="center" wrapText="1"/>
    </xf>
    <xf numFmtId="0" fontId="5" fillId="6" borderId="1" applyAlignment="1" pivotButton="0" quotePrefix="0" xfId="0">
      <alignment horizontal="center" vertical="center" wrapText="1"/>
    </xf>
    <xf numFmtId="0" fontId="6" fillId="4" borderId="1" applyAlignment="1" pivotButton="0" quotePrefix="0" xfId="0">
      <alignment horizontal="left" vertical="center" wrapText="1"/>
    </xf>
    <xf numFmtId="0" fontId="9" fillId="6" borderId="1" applyAlignment="1" pivotButton="0" quotePrefix="0" xfId="0">
      <alignment horizontal="center" vertical="center" wrapText="1"/>
    </xf>
    <xf numFmtId="0" fontId="2" fillId="6" borderId="1" applyAlignment="1" pivotButton="0" quotePrefix="0" xfId="0">
      <alignment horizontal="center" vertical="center" wrapText="1"/>
    </xf>
    <xf numFmtId="9" fontId="5" fillId="6" borderId="1" applyAlignment="1" pivotButton="0" quotePrefix="0" xfId="0">
      <alignment horizontal="center" vertical="center" wrapText="1"/>
    </xf>
    <xf numFmtId="9" fontId="6" fillId="4" borderId="1" applyAlignment="1" pivotButton="0" quotePrefix="0" xfId="0">
      <alignment horizontal="center" vertical="center" wrapText="1"/>
    </xf>
  </cellXfs>
  <cellStyles count="1">
    <cellStyle name="Normal" xfId="0" builtinId="0" hidden="0"/>
  </cellStyles>
  <dxfs count="1">
    <dxf>
      <fill>
        <patternFill>
          <bgColor rgb="00FFFCF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4"/>
  <sheetViews>
    <sheetView showGridLines="0" workbookViewId="0">
      <selection activeCell="A1" sqref="A1"/>
    </sheetView>
  </sheetViews>
  <sheetFormatPr baseColWidth="8" defaultRowHeight="15"/>
  <cols>
    <col width="4" customWidth="1" min="1" max="1"/>
    <col width="22" customWidth="1" min="2" max="2"/>
    <col width="74" customWidth="1" min="3" max="3"/>
    <col width="10" customWidth="1" min="4" max="4"/>
  </cols>
  <sheetData>
    <row r="1" ht="36" customHeight="1">
      <c r="A1" s="1" t="inlineStr">
        <is>
          <t>ふたりの家計簿  —  まずはこのページだけ読んでください</t>
        </is>
      </c>
    </row>
    <row r="2" ht="30" customHeight="1">
      <c r="A2" s="2" t="inlineStr">
        <is>
          <t>むずかしい家計簿ではありません。「設定」シートを埋めるだけで、残りのシートは全部ひとりでに計算されます。</t>
        </is>
      </c>
    </row>
    <row r="4" ht="26" customHeight="1">
      <c r="A4" s="3" t="inlineStr">
        <is>
          <t>使う順番（この3ステップだけ）</t>
        </is>
      </c>
    </row>
    <row r="5" ht="34" customHeight="1">
      <c r="B5" s="4" t="inlineStr">
        <is>
          <t>STEP 1</t>
        </is>
      </c>
      <c r="C5" s="5" t="inlineStr">
        <is>
          <t>「設定」シートを上から順に埋める。ふたりの手取り・お金の置き場所・固定費・変動費。ここが全部のもとになります。最初の1回だけの作業です。</t>
        </is>
      </c>
    </row>
    <row r="6" ht="34" customHeight="1">
      <c r="B6" s="4" t="inlineStr">
        <is>
          <t>STEP 2</t>
        </is>
      </c>
      <c r="C6" s="5" t="inlineStr">
        <is>
          <t>「お金の流れ」シートを見る。どこにいくら入れればいいかが自動で出ています。その通りにお金を移すだけ。</t>
        </is>
      </c>
    </row>
    <row r="7" ht="34" customHeight="1">
      <c r="B7" s="4" t="inlineStr">
        <is>
          <t>STEP 3</t>
        </is>
      </c>
      <c r="C7" s="5" t="inlineStr">
        <is>
          <t>「今月の記録」シートに、週1回だけ使った額を入れる。月末に「月次サマリー」でふり返る。</t>
        </is>
      </c>
    </row>
    <row r="9" ht="26" customHeight="1">
      <c r="A9" s="3" t="inlineStr">
        <is>
          <t>シートの役割</t>
        </is>
      </c>
    </row>
    <row r="10">
      <c r="B10" s="4" t="inlineStr">
        <is>
          <t>設定</t>
        </is>
      </c>
      <c r="C10" s="5" t="inlineStr">
        <is>
          <t>★ここだけ最初に埋める。ふたりのルールを決める場所。</t>
        </is>
      </c>
    </row>
    <row r="11">
      <c r="B11" s="4" t="inlineStr">
        <is>
          <t>お金の流れ</t>
        </is>
      </c>
      <c r="C11" s="5" t="inlineStr">
        <is>
          <t>自動。毎月どこにいくら入れるかの計画表。入力するところはありません。</t>
        </is>
      </c>
    </row>
    <row r="12">
      <c r="B12" s="4" t="inlineStr">
        <is>
          <t>今月の記録</t>
        </is>
      </c>
      <c r="C12" s="5" t="inlineStr">
        <is>
          <t>★毎月さわるのはここだけ。使った額と、月末の残高を入れる。</t>
        </is>
      </c>
    </row>
    <row r="13">
      <c r="B13" s="4" t="inlineStr">
        <is>
          <t>月次サマリー</t>
        </is>
      </c>
      <c r="C13" s="5" t="inlineStr">
        <is>
          <t>自動。1か月のふり返り。予算と実績の比較。</t>
        </is>
      </c>
    </row>
    <row r="15" ht="26" customHeight="1">
      <c r="A15" s="3" t="inlineStr">
        <is>
          <t>3つの大事な考えかた</t>
        </is>
      </c>
    </row>
    <row r="16" ht="52" customHeight="1">
      <c r="B16" s="6" t="inlineStr">
        <is>
          <t>ふたりのお金を
1つにまとめる</t>
        </is>
      </c>
      <c r="C16" s="5" t="inlineStr">
        <is>
          <t>それぞれの手取りから決めた割合を出しあって、ひとつの「共同資金」にします。割合は50%でも80%でも、ふたりが納得する数字でかまいません。残りはお互いの自由費で、中身は追いません。</t>
        </is>
      </c>
    </row>
    <row r="17" ht="52" customHeight="1">
      <c r="B17" s="6" t="inlineStr">
        <is>
          <t>置き場所を
分ける</t>
        </is>
      </c>
      <c r="C17" s="5" t="inlineStr">
        <is>
          <t>共同資金を1か所に入れると、使っていいお金かどうかが分からなくなります。支払い方法ごとに置き場所を分けると、その残高を見るだけで判断できます。</t>
        </is>
      </c>
    </row>
    <row r="18" ht="52" customHeight="1">
      <c r="B18" s="6" t="inlineStr">
        <is>
          <t>あまりは
全部とっておく</t>
        </is>
      </c>
      <c r="C18" s="5" t="inlineStr">
        <is>
          <t>共同資金から固定費と変動費を引いた残りは、自動で「予備費」になります。急な出費が来ても慌てないための、いちばん大事なお金です。収入に差があるときは、設定⑤でこの予備費から相手にまわすこともできます。</t>
        </is>
      </c>
    </row>
    <row r="20" ht="26" customHeight="1">
      <c r="A20" s="3" t="inlineStr">
        <is>
          <t>セルの色の意味</t>
        </is>
      </c>
    </row>
    <row r="21">
      <c r="B21" s="7" t="inlineStr">
        <is>
          <t>この色＝入力</t>
        </is>
      </c>
      <c r="C21" s="5" t="inlineStr">
        <is>
          <t>あなたが数字や名前を入れるところ。ここだけ触れば大丈夫です。</t>
        </is>
      </c>
    </row>
    <row r="22">
      <c r="B22" s="8" t="inlineStr">
        <is>
          <t>この色＝自動</t>
        </is>
      </c>
      <c r="C22" s="5" t="inlineStr">
        <is>
          <t>自動で計算されるところ。触らないでください（消すと計算が止まります）。</t>
        </is>
      </c>
    </row>
    <row r="24" ht="30" customHeight="1">
      <c r="A24" s="2" t="inlineStr">
        <is>
          <t>※ カテゴリ名も口座名も、ぜんぶ自由に書き換えて使ってください。「設定」シートで名前を変えれば、他のシートの表示や集計も自動でついてきます。</t>
        </is>
      </c>
    </row>
  </sheetData>
  <sheetProtection selectLockedCells="0" selectUnlockedCells="0" sheet="1" objects="0" insertRows="1" insertHyperlinks="1" autoFilter="1" scenarios="0" formatColumns="1" deleteColumns="1" insertColumns="1" pivotTables="1" deleteRows="1" formatCells="1" formatRows="1" sort="1"/>
  <mergeCells count="19">
    <mergeCell ref="C6:D6"/>
    <mergeCell ref="A4:D4"/>
    <mergeCell ref="A20:D20"/>
    <mergeCell ref="C5:D5"/>
    <mergeCell ref="A9:D9"/>
    <mergeCell ref="C10:D10"/>
    <mergeCell ref="C16:D16"/>
    <mergeCell ref="A15:D15"/>
    <mergeCell ref="C22:D22"/>
    <mergeCell ref="A24:D24"/>
    <mergeCell ref="A1:D1"/>
    <mergeCell ref="C12:D12"/>
    <mergeCell ref="C21:D21"/>
    <mergeCell ref="C11:D11"/>
    <mergeCell ref="C17:D17"/>
    <mergeCell ref="C7:D7"/>
    <mergeCell ref="C13:D13"/>
    <mergeCell ref="A2:D2"/>
    <mergeCell ref="C18:D18"/>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65"/>
  <sheetViews>
    <sheetView showGridLines="0" workbookViewId="0">
      <pane ySplit="2" topLeftCell="A3" activePane="bottomLeft" state="frozen"/>
      <selection pane="bottomLeft" activeCell="A1" sqref="A1"/>
    </sheetView>
  </sheetViews>
  <sheetFormatPr baseColWidth="8" defaultRowHeight="15"/>
  <cols>
    <col width="30" customWidth="1" min="1" max="1"/>
    <col width="16" customWidth="1" min="2" max="2"/>
    <col width="18" customWidth="1" min="3" max="3"/>
    <col width="46" customWidth="1" min="4" max="4"/>
    <col hidden="1" width="13" customWidth="1" min="6" max="6"/>
  </cols>
  <sheetData>
    <row r="1" ht="36" customHeight="1">
      <c r="A1" s="1" t="inlineStr">
        <is>
          <t>設定  —  ここを埋めるだけ。あとのシートは全部自動です</t>
        </is>
      </c>
    </row>
    <row r="2" ht="30" customHeight="1">
      <c r="A2" s="2" t="inlineStr">
        <is>
          <t>上から順に埋めてください。黄色いセルだけ入力します。グレーは自動計算なので触らないでください。</t>
        </is>
      </c>
    </row>
    <row r="4" ht="26" customHeight="1">
      <c r="A4" s="3" t="inlineStr">
        <is>
          <t>① ふたりのこと</t>
        </is>
      </c>
    </row>
    <row r="5">
      <c r="A5" s="9" t="inlineStr">
        <is>
          <t>項目</t>
        </is>
      </c>
      <c r="B5" s="9" t="inlineStr">
        <is>
          <t>入力</t>
        </is>
      </c>
      <c r="C5" s="9" t="inlineStr">
        <is>
          <t>メモ</t>
        </is>
      </c>
      <c r="D5" s="10" t="n"/>
    </row>
    <row r="6">
      <c r="A6" s="11" t="inlineStr">
        <is>
          <t>自分の呼び方</t>
        </is>
      </c>
      <c r="B6" s="12" t="inlineStr"/>
      <c r="C6" s="13" t="inlineStr">
        <is>
          <t>（例）ゆう / たろう。ここで入れた名前が他のシートにも出ます</t>
        </is>
      </c>
      <c r="D6" s="10" t="n"/>
    </row>
    <row r="7">
      <c r="A7" s="11" t="inlineStr">
        <is>
          <t>パートナーの呼び方</t>
        </is>
      </c>
      <c r="B7" s="12" t="inlineStr"/>
      <c r="C7" s="13" t="inlineStr">
        <is>
          <t>（例）さくら / はなこ</t>
        </is>
      </c>
      <c r="D7" s="10" t="n"/>
    </row>
    <row r="8">
      <c r="A8" s="11" t="inlineStr">
        <is>
          <t>自分の手取り（月）</t>
        </is>
      </c>
      <c r="B8" s="14" t="n">
        <v>0</v>
      </c>
      <c r="C8" s="13" t="inlineStr">
        <is>
          <t>毎月あなたの手元に入ってくる金額</t>
        </is>
      </c>
      <c r="D8" s="10" t="n"/>
    </row>
    <row r="9">
      <c r="A9" s="11" t="inlineStr">
        <is>
          <t>パートナーの手取り（月）</t>
        </is>
      </c>
      <c r="B9" s="14" t="n">
        <v>0</v>
      </c>
      <c r="C9" s="13" t="inlineStr">
        <is>
          <t>毎月パートナーの手元に入ってくる金額</t>
        </is>
      </c>
      <c r="D9" s="10" t="n"/>
    </row>
    <row r="10">
      <c r="A10" s="11" t="inlineStr">
        <is>
          <t>自分が共同に入れる割合</t>
        </is>
      </c>
      <c r="B10" s="15" t="n">
        <v>0.8</v>
      </c>
      <c r="C10" s="13" t="inlineStr">
        <is>
          <t>手取りの何%を共同資金に出すか。50%でも80%でも、ふたりで決めた数字に変えてください</t>
        </is>
      </c>
      <c r="D10" s="10" t="n"/>
    </row>
    <row r="11">
      <c r="A11" s="11" t="inlineStr">
        <is>
          <t>パートナーが入れる割合</t>
        </is>
      </c>
      <c r="B11" s="15" t="n">
        <v>0.8</v>
      </c>
      <c r="C11" s="13" t="inlineStr">
        <is>
          <t>ふたりで違う割合にしてもかまいません</t>
        </is>
      </c>
      <c r="D11" s="10" t="n"/>
    </row>
    <row r="12">
      <c r="A12" s="11" t="inlineStr">
        <is>
          <t>家計のはじまり日</t>
        </is>
      </c>
      <c r="B12" s="16" t="n">
        <v>46266</v>
      </c>
      <c r="C12" s="13" t="inlineStr">
        <is>
          <t>この日から1か月として数えます。1日はじまりでも、給料日はじまりでも自由です</t>
        </is>
      </c>
      <c r="D12" s="10" t="n"/>
    </row>
    <row r="13">
      <c r="A13" s="17" t="inlineStr">
        <is>
          <t>共同資金 合計</t>
        </is>
      </c>
      <c r="B13" s="18">
        <f>B8*B10+B9*B11</f>
        <v/>
      </c>
      <c r="C13" s="13" t="inlineStr">
        <is>
          <t>ふたりが出しあう1か月ぶんの合計。ここが家計の土台です</t>
        </is>
      </c>
      <c r="D13" s="10" t="n"/>
    </row>
    <row r="14">
      <c r="A14" s="11" t="inlineStr">
        <is>
          <t>自分の自由費</t>
        </is>
      </c>
      <c r="B14" s="19">
        <f>B8*(1-B10)</f>
        <v/>
      </c>
      <c r="C14" s="13" t="inlineStr">
        <is>
          <t>手取り − 共同に出すぶん。使い道はお互い追いません</t>
        </is>
      </c>
      <c r="D14" s="10" t="n"/>
    </row>
    <row r="15">
      <c r="A15" s="11" t="inlineStr">
        <is>
          <t>パートナーの自由費</t>
        </is>
      </c>
      <c r="B15" s="19">
        <f>B9*(1-B11)</f>
        <v/>
      </c>
      <c r="C15" s="13" t="inlineStr">
        <is>
          <t>同上</t>
        </is>
      </c>
      <c r="D15" s="10" t="n"/>
    </row>
    <row r="16">
      <c r="A16" s="11" t="inlineStr">
        <is>
          <t>自分の自由費（⑤こみ）</t>
        </is>
      </c>
      <c r="B16" s="19">
        <f>B14+SUMIFS(設定!$B$61:$B$64,設定!$C$61:$C$64,B6)</f>
        <v/>
      </c>
      <c r="C16" s="13" t="inlineStr">
        <is>
          <t>⑤で共同から受け取るぶんを足した実質の自由費</t>
        </is>
      </c>
      <c r="D16" s="10" t="n"/>
    </row>
    <row r="17">
      <c r="A17" s="11" t="inlineStr">
        <is>
          <t>パートナーの自由費（⑤こみ）</t>
        </is>
      </c>
      <c r="B17" s="19">
        <f>B15+SUMIFS(設定!$B$61:$B$64,設定!$C$61:$C$64,B7)</f>
        <v/>
      </c>
      <c r="C17" s="13" t="inlineStr">
        <is>
          <t>同上</t>
        </is>
      </c>
      <c r="D17" s="10" t="n"/>
    </row>
    <row r="19" ht="26" customHeight="1">
      <c r="A19" s="3" t="inlineStr">
        <is>
          <t>② お金の置き場所（共同資金をどこに分けて置くか）</t>
        </is>
      </c>
    </row>
    <row r="20">
      <c r="A20" s="9" t="inlineStr">
        <is>
          <t>置き場所の名前</t>
        </is>
      </c>
      <c r="B20" s="9" t="inlineStr">
        <is>
          <t>どんな役割か（メモ・自由記入）</t>
        </is>
      </c>
      <c r="C20" s="20" t="n"/>
      <c r="D20" s="10" t="n"/>
    </row>
    <row r="21">
      <c r="A21" s="21" t="inlineStr">
        <is>
          <t>メイン口座</t>
        </is>
      </c>
      <c r="B21" s="13" t="inlineStr">
        <is>
          <t>家賃や口座振込のもの。急に必要になるお金（予備費）もここに置いておくと安心</t>
        </is>
      </c>
      <c r="C21" s="20" t="n"/>
      <c r="D21" s="10" t="n"/>
    </row>
    <row r="22">
      <c r="A22" s="21" t="inlineStr">
        <is>
          <t>二人用カード</t>
        </is>
      </c>
      <c r="B22" s="13" t="inlineStr">
        <is>
          <t>食費・日用品など、日々の買い物はここから。ふたりで使うカードやプリペイド</t>
        </is>
      </c>
      <c r="C22" s="20" t="n"/>
      <c r="D22" s="10" t="n"/>
    </row>
    <row r="23">
      <c r="A23" s="21" t="inlineStr">
        <is>
          <t>貯蓄口座</t>
        </is>
      </c>
      <c r="B23" s="13" t="inlineStr">
        <is>
          <t>税金や車検の積立など、すぐには使わないお金</t>
        </is>
      </c>
      <c r="C23" s="20" t="n"/>
      <c r="D23" s="10" t="n"/>
    </row>
    <row r="24">
      <c r="A24" s="21" t="inlineStr"/>
      <c r="B24" s="13" t="inlineStr">
        <is>
          <t>（使うなら名前を入れてください。3つで足りるならこのままで大丈夫）</t>
        </is>
      </c>
      <c r="C24" s="20" t="n"/>
      <c r="D24" s="10" t="n"/>
    </row>
    <row r="25">
      <c r="A25" s="21" t="inlineStr"/>
      <c r="B25" s="13" t="inlineStr"/>
      <c r="C25" s="20" t="n"/>
      <c r="D25" s="10" t="n"/>
    </row>
    <row r="26">
      <c r="A26" s="11" t="inlineStr">
        <is>
          <t>予備費を置く場所</t>
        </is>
      </c>
      <c r="B26" s="12" t="inlineStr">
        <is>
          <t>メイン口座</t>
        </is>
      </c>
      <c r="C26" s="13" t="inlineStr">
        <is>
          <t>あまったお金をどこに置くか。すぐ動かせる口座がおすすめです</t>
        </is>
      </c>
      <c r="D26" s="10" t="n"/>
    </row>
    <row r="28" ht="26" customHeight="1">
      <c r="A28" s="3" t="inlineStr">
        <is>
          <t>③ 固定費（毎月ほぼ同じ額のもの）</t>
        </is>
      </c>
    </row>
    <row r="29">
      <c r="A29" s="9" t="inlineStr">
        <is>
          <t>項目</t>
        </is>
      </c>
      <c r="B29" s="9" t="inlineStr">
        <is>
          <t>月の金額</t>
        </is>
      </c>
      <c r="C29" s="9" t="inlineStr">
        <is>
          <t>支払い元</t>
        </is>
      </c>
      <c r="D29" s="9" t="inlineStr">
        <is>
          <t>メモ</t>
        </is>
      </c>
    </row>
    <row r="30">
      <c r="A30" s="21" t="inlineStr">
        <is>
          <t>家賃</t>
        </is>
      </c>
      <c r="B30" s="14" t="n">
        <v>0</v>
      </c>
      <c r="C30" s="12" t="inlineStr">
        <is>
          <t>メイン口座</t>
        </is>
      </c>
      <c r="D30" s="13" t="inlineStr">
        <is>
          <t>住んでいるところの家賃・ローン返済など</t>
        </is>
      </c>
    </row>
    <row r="31">
      <c r="A31" s="21" t="inlineStr">
        <is>
          <t>光熱費（電気・ガス・水道）</t>
        </is>
      </c>
      <c r="B31" s="14" t="n">
        <v>0</v>
      </c>
      <c r="C31" s="12" t="inlineStr">
        <is>
          <t>二人用カード</t>
        </is>
      </c>
      <c r="D31" s="13" t="inlineStr">
        <is>
          <t>毎月ばらつくなら、多めの月にあわせておくと安心</t>
        </is>
      </c>
    </row>
    <row r="32">
      <c r="A32" s="21" t="inlineStr">
        <is>
          <t>通信費（スマホ・ネット）</t>
        </is>
      </c>
      <c r="B32" s="14" t="n">
        <v>0</v>
      </c>
      <c r="C32" s="12" t="inlineStr">
        <is>
          <t>二人用カード</t>
        </is>
      </c>
      <c r="D32" s="13" t="inlineStr"/>
    </row>
    <row r="33">
      <c r="A33" s="21" t="inlineStr">
        <is>
          <t>サブスク</t>
        </is>
      </c>
      <c r="B33" s="14" t="n">
        <v>0</v>
      </c>
      <c r="C33" s="12" t="inlineStr">
        <is>
          <t>メイン口座</t>
        </is>
      </c>
      <c r="D33" s="13" t="inlineStr">
        <is>
          <t>音楽・動画・アプリなど</t>
        </is>
      </c>
    </row>
    <row r="34">
      <c r="A34" s="21" t="inlineStr">
        <is>
          <t>保険</t>
        </is>
      </c>
      <c r="B34" s="14" t="n">
        <v>0</v>
      </c>
      <c r="C34" s="12" t="inlineStr">
        <is>
          <t>メイン口座</t>
        </is>
      </c>
      <c r="D34" s="13" t="inlineStr"/>
    </row>
    <row r="35">
      <c r="A35" s="21" t="inlineStr">
        <is>
          <t>税金の積立</t>
        </is>
      </c>
      <c r="B35" s="14" t="n">
        <v>0</v>
      </c>
      <c r="C35" s="12" t="inlineStr">
        <is>
          <t>貯蓄口座</t>
        </is>
      </c>
      <c r="D35" s="13" t="inlineStr">
        <is>
          <t>年1回まとめて来るものを12でわって毎月ためる</t>
        </is>
      </c>
    </row>
    <row r="36">
      <c r="A36" s="21" t="inlineStr"/>
      <c r="B36" s="14" t="n"/>
      <c r="C36" s="12" t="inlineStr"/>
      <c r="D36" s="13" t="inlineStr">
        <is>
          <t>（ここから下は空きです。自分たちの項目を足してください）</t>
        </is>
      </c>
    </row>
    <row r="37">
      <c r="A37" s="21" t="inlineStr"/>
      <c r="B37" s="14" t="n"/>
      <c r="C37" s="12" t="inlineStr"/>
      <c r="D37" s="13" t="inlineStr"/>
    </row>
    <row r="38">
      <c r="A38" s="21" t="inlineStr"/>
      <c r="B38" s="14" t="n"/>
      <c r="C38" s="12" t="inlineStr"/>
      <c r="D38" s="13" t="inlineStr"/>
    </row>
    <row r="39">
      <c r="A39" s="21" t="inlineStr"/>
      <c r="B39" s="14" t="n"/>
      <c r="C39" s="12" t="inlineStr"/>
      <c r="D39" s="13" t="inlineStr"/>
    </row>
    <row r="40">
      <c r="A40" s="21" t="inlineStr"/>
      <c r="B40" s="14" t="n"/>
      <c r="C40" s="12" t="inlineStr"/>
      <c r="D40" s="13" t="inlineStr"/>
    </row>
    <row r="41">
      <c r="A41" s="21" t="inlineStr"/>
      <c r="B41" s="14" t="n"/>
      <c r="C41" s="12" t="inlineStr"/>
      <c r="D41" s="13" t="inlineStr"/>
    </row>
    <row r="42">
      <c r="A42" s="11" t="inlineStr">
        <is>
          <t>固定費 合計</t>
        </is>
      </c>
      <c r="B42" s="18">
        <f>SUM(B30:B41)</f>
        <v/>
      </c>
      <c r="C42" s="22" t="inlineStr"/>
      <c r="D42" s="22" t="inlineStr"/>
    </row>
    <row r="44" ht="26" customHeight="1">
      <c r="A44" s="3" t="inlineStr">
        <is>
          <t>④ 変動費（月によって変わるもの）</t>
        </is>
      </c>
    </row>
    <row r="45">
      <c r="A45" s="9" t="inlineStr">
        <is>
          <t>カテゴリ</t>
        </is>
      </c>
      <c r="B45" s="9" t="inlineStr">
        <is>
          <t>月の予算</t>
        </is>
      </c>
      <c r="C45" s="9" t="inlineStr">
        <is>
          <t>支払い元</t>
        </is>
      </c>
      <c r="D45" s="9" t="inlineStr">
        <is>
          <t>メモ</t>
        </is>
      </c>
    </row>
    <row r="46">
      <c r="A46" s="21" t="inlineStr">
        <is>
          <t>食費</t>
        </is>
      </c>
      <c r="B46" s="14" t="n">
        <v>0</v>
      </c>
      <c r="C46" s="12" t="inlineStr">
        <is>
          <t>二人用カード</t>
        </is>
      </c>
      <c r="D46" s="13" t="inlineStr">
        <is>
          <t>スーパーでの買い物など</t>
        </is>
      </c>
      <c r="F46">
        <f>A46</f>
        <v/>
      </c>
    </row>
    <row r="47">
      <c r="A47" s="21" t="inlineStr">
        <is>
          <t>外食費</t>
        </is>
      </c>
      <c r="B47" s="14" t="n">
        <v>0</v>
      </c>
      <c r="C47" s="12" t="inlineStr">
        <is>
          <t>二人用カード</t>
        </is>
      </c>
      <c r="D47" s="13" t="inlineStr"/>
      <c r="F47">
        <f>A47</f>
        <v/>
      </c>
    </row>
    <row r="48">
      <c r="A48" s="21" t="inlineStr">
        <is>
          <t>日用品</t>
        </is>
      </c>
      <c r="B48" s="14" t="n">
        <v>0</v>
      </c>
      <c r="C48" s="12" t="inlineStr">
        <is>
          <t>二人用カード</t>
        </is>
      </c>
      <c r="D48" s="13" t="inlineStr"/>
      <c r="F48">
        <f>A48</f>
        <v/>
      </c>
    </row>
    <row r="49">
      <c r="A49" s="21" t="inlineStr">
        <is>
          <t>美容費</t>
        </is>
      </c>
      <c r="B49" s="14" t="n">
        <v>0</v>
      </c>
      <c r="C49" s="12" t="inlineStr">
        <is>
          <t>二人用カード</t>
        </is>
      </c>
      <c r="D49" s="13" t="inlineStr">
        <is>
          <t>美容院・化粧品など。人によって固定費に近い場合もあります</t>
        </is>
      </c>
      <c r="F49">
        <f>A49</f>
        <v/>
      </c>
    </row>
    <row r="50">
      <c r="A50" s="21" t="inlineStr">
        <is>
          <t>移動費</t>
        </is>
      </c>
      <c r="B50" s="14" t="n">
        <v>0</v>
      </c>
      <c r="C50" s="12" t="inlineStr">
        <is>
          <t>二人用カード</t>
        </is>
      </c>
      <c r="D50" s="13" t="inlineStr">
        <is>
          <t>電車・ガソリンなど</t>
        </is>
      </c>
      <c r="F50">
        <f>A50</f>
        <v/>
      </c>
    </row>
    <row r="51">
      <c r="A51" s="21" t="inlineStr">
        <is>
          <t>娯楽費</t>
        </is>
      </c>
      <c r="B51" s="14" t="n">
        <v>0</v>
      </c>
      <c r="C51" s="12" t="inlineStr">
        <is>
          <t>二人用カード</t>
        </is>
      </c>
      <c r="D51" s="13" t="inlineStr">
        <is>
          <t>遊びに行くお金</t>
        </is>
      </c>
      <c r="F51">
        <f>A51</f>
        <v/>
      </c>
    </row>
    <row r="52">
      <c r="A52" s="21" t="inlineStr"/>
      <c r="B52" s="14" t="n"/>
      <c r="C52" s="12" t="inlineStr"/>
      <c r="D52" s="13" t="inlineStr">
        <is>
          <t>（カテゴリ名は自由に書き換えてOK。ここを変えると他のシートも変わります）</t>
        </is>
      </c>
      <c r="F52">
        <f>A52</f>
        <v/>
      </c>
    </row>
    <row r="53">
      <c r="A53" s="21" t="inlineStr"/>
      <c r="B53" s="14" t="n"/>
      <c r="C53" s="12" t="inlineStr"/>
      <c r="D53" s="13" t="inlineStr"/>
      <c r="F53">
        <f>A53</f>
        <v/>
      </c>
    </row>
    <row r="54">
      <c r="A54" s="21" t="inlineStr"/>
      <c r="B54" s="14" t="n"/>
      <c r="C54" s="12" t="inlineStr"/>
      <c r="D54" s="13" t="inlineStr"/>
      <c r="F54">
        <f>A54</f>
        <v/>
      </c>
    </row>
    <row r="55">
      <c r="A55" s="21" t="inlineStr"/>
      <c r="B55" s="14" t="n"/>
      <c r="C55" s="12" t="inlineStr"/>
      <c r="D55" s="13" t="inlineStr"/>
      <c r="F55">
        <f>A55</f>
        <v/>
      </c>
    </row>
    <row r="56">
      <c r="A56" s="11" t="inlineStr">
        <is>
          <t>変動費 合計</t>
        </is>
      </c>
      <c r="B56" s="18">
        <f>SUM(B46:B55)</f>
        <v/>
      </c>
      <c r="C56" s="22" t="inlineStr"/>
      <c r="D56" s="22" t="inlineStr"/>
      <c r="F56" t="inlineStr">
        <is>
          <t>予備費</t>
        </is>
      </c>
    </row>
    <row r="57">
      <c r="A57" s="17" t="inlineStr">
        <is>
          <t>予備費（自動：あまり全部）</t>
        </is>
      </c>
      <c r="B57" s="23">
        <f>B13-B42-B56</f>
        <v/>
      </c>
      <c r="C57" s="13" t="inlineStr">
        <is>
          <t>共同資金から固定費と変動費を引いた残り。マイナスになったら使いすぎなので、予算を見直してください</t>
        </is>
      </c>
      <c r="D57" s="10" t="n"/>
    </row>
    <row r="59" ht="26" customHeight="1">
      <c r="A59" s="3" t="inlineStr">
        <is>
          <t>⑤ 共同から個人へわたすお金（使わないなら空のままでOK）</t>
        </is>
      </c>
    </row>
    <row r="60">
      <c r="A60" s="9" t="inlineStr">
        <is>
          <t>出どころ</t>
        </is>
      </c>
      <c r="B60" s="9" t="inlineStr">
        <is>
          <t>金額</t>
        </is>
      </c>
      <c r="C60" s="9" t="inlineStr">
        <is>
          <t>だれへ</t>
        </is>
      </c>
      <c r="D60" s="9" t="inlineStr">
        <is>
          <t>メモ</t>
        </is>
      </c>
    </row>
    <row r="61">
      <c r="A61" s="21" t="inlineStr"/>
      <c r="B61" s="14" t="n"/>
      <c r="C61" s="12" t="inlineStr"/>
      <c r="D61" s="13" t="inlineStr">
        <is>
          <t>（例）移動費から毎月5,000円ずつ、交通費として各自へ</t>
        </is>
      </c>
    </row>
    <row r="62">
      <c r="A62" s="21" t="inlineStr"/>
      <c r="B62" s="14" t="n"/>
      <c r="C62" s="12" t="inlineStr"/>
      <c r="D62" s="13" t="inlineStr"/>
    </row>
    <row r="63">
      <c r="A63" s="21" t="inlineStr"/>
      <c r="B63" s="14" t="n"/>
      <c r="C63" s="12" t="inlineStr"/>
      <c r="D63" s="13" t="inlineStr">
        <is>
          <t>（例）収入に差があるとき、予備費から少ないほうへまわす</t>
        </is>
      </c>
    </row>
    <row r="64">
      <c r="A64" s="21" t="inlineStr"/>
      <c r="B64" s="14" t="n"/>
      <c r="C64" s="12" t="inlineStr"/>
      <c r="D64" s="13" t="inlineStr"/>
    </row>
    <row r="65">
      <c r="A65" s="11" t="inlineStr">
        <is>
          <t>合計</t>
        </is>
      </c>
      <c r="B65" s="18">
        <f>SUM(B61:B64)</f>
        <v/>
      </c>
      <c r="C65" s="22" t="inlineStr"/>
      <c r="D65" s="13" t="inlineStr">
        <is>
          <t>出どころに選んだところから、使ったぶんとして自動で差し引かれます</t>
        </is>
      </c>
    </row>
  </sheetData>
  <mergeCells count="28">
    <mergeCell ref="C6:D6"/>
    <mergeCell ref="C15:D15"/>
    <mergeCell ref="B23:D23"/>
    <mergeCell ref="A4:D4"/>
    <mergeCell ref="C5:D5"/>
    <mergeCell ref="C14:D14"/>
    <mergeCell ref="A19:D19"/>
    <mergeCell ref="C26:D26"/>
    <mergeCell ref="A28:D28"/>
    <mergeCell ref="A44:D44"/>
    <mergeCell ref="C10:D10"/>
    <mergeCell ref="C16:D16"/>
    <mergeCell ref="A59:D59"/>
    <mergeCell ref="C9:D9"/>
    <mergeCell ref="B24:D24"/>
    <mergeCell ref="B20:D20"/>
    <mergeCell ref="A1:D1"/>
    <mergeCell ref="C12:D12"/>
    <mergeCell ref="C11:D11"/>
    <mergeCell ref="C17:D17"/>
    <mergeCell ref="B25:D25"/>
    <mergeCell ref="C8:D8"/>
    <mergeCell ref="C7:D7"/>
    <mergeCell ref="B22:D22"/>
    <mergeCell ref="C57:D57"/>
    <mergeCell ref="C13:D13"/>
    <mergeCell ref="A2:D2"/>
    <mergeCell ref="B21:D21"/>
  </mergeCells>
  <dataValidations count="5">
    <dataValidation sqref="C30:C41" showDropDown="0" showInputMessage="0" showErrorMessage="0" allowBlank="1" type="list">
      <formula1>=設定!$A$21:$A$25</formula1>
    </dataValidation>
    <dataValidation sqref="C46:C55" showDropDown="0" showInputMessage="0" showErrorMessage="0" allowBlank="1" type="list">
      <formula1>=設定!$A$21:$A$25</formula1>
    </dataValidation>
    <dataValidation sqref="B26" showDropDown="0" showInputMessage="0" showErrorMessage="0" allowBlank="1" type="list">
      <formula1>=設定!$A$21:$A$25</formula1>
    </dataValidation>
    <dataValidation sqref="A61:A64" showDropDown="0" showInputMessage="0" showErrorMessage="0" allowBlank="1" type="list">
      <formula1>=設定!$F$46:$F$56</formula1>
    </dataValidation>
    <dataValidation sqref="C61:C64" showDropDown="0" showInputMessage="0" showErrorMessage="0" allowBlank="1" type="list">
      <formula1>=設定!$B$6:$B$7</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7"/>
  <sheetViews>
    <sheetView showGridLines="0" workbookViewId="0">
      <selection activeCell="A1" sqref="A1"/>
    </sheetView>
  </sheetViews>
  <sheetFormatPr baseColWidth="8" defaultRowHeight="15"/>
  <cols>
    <col width="24" customWidth="1" min="1" max="1"/>
    <col width="16" customWidth="1" min="2" max="2"/>
    <col width="16" customWidth="1" min="3" max="3"/>
    <col width="16" customWidth="1" min="4" max="4"/>
    <col width="18" customWidth="1" min="5" max="5"/>
  </cols>
  <sheetData>
    <row r="1" ht="36" customHeight="1">
      <c r="A1" s="1" t="inlineStr">
        <is>
          <t>お金の流れ  —  毎月どこにいくら入れるか（全部自動）</t>
        </is>
      </c>
    </row>
    <row r="2" ht="30" customHeight="1">
      <c r="A2" s="2" t="inlineStr">
        <is>
          <t>このシートに入力するところはありません。「設定」を変えると、ここも自動で変わります。毎月このとおりにお金を移すだけです。</t>
        </is>
      </c>
    </row>
    <row r="4" ht="26" customHeight="1">
      <c r="A4" s="3" t="inlineStr">
        <is>
          <t>① ふたりで出しあう</t>
        </is>
      </c>
    </row>
    <row r="5">
      <c r="A5" s="9" t="inlineStr">
        <is>
          <t>だれが</t>
        </is>
      </c>
      <c r="B5" s="9" t="inlineStr">
        <is>
          <t>出す額</t>
        </is>
      </c>
      <c r="C5" s="9" t="inlineStr">
        <is>
          <t>メモ</t>
        </is>
      </c>
      <c r="D5" s="20" t="n"/>
      <c r="E5" s="10" t="n"/>
    </row>
    <row r="6">
      <c r="A6" s="11">
        <f>IF(設定!B6="","自分",設定!B6)</f>
        <v/>
      </c>
      <c r="B6" s="19">
        <f>設定!B8*設定!B10</f>
        <v/>
      </c>
      <c r="C6" s="13" t="inlineStr">
        <is>
          <t>手取り × 決めた割合</t>
        </is>
      </c>
      <c r="D6" s="20" t="n"/>
      <c r="E6" s="10" t="n"/>
    </row>
    <row r="7">
      <c r="A7" s="11">
        <f>IF(設定!B7="","パートナー",設定!B7)</f>
        <v/>
      </c>
      <c r="B7" s="19">
        <f>設定!B9*設定!B11</f>
        <v/>
      </c>
      <c r="C7" s="13" t="inlineStr">
        <is>
          <t>手取り × 決めた割合</t>
        </is>
      </c>
      <c r="D7" s="20" t="n"/>
      <c r="E7" s="10" t="n"/>
    </row>
    <row r="8">
      <c r="A8" s="17" t="inlineStr">
        <is>
          <t>共同資金 合計</t>
        </is>
      </c>
      <c r="B8" s="18">
        <f>設定!B13</f>
        <v/>
      </c>
      <c r="C8" s="13" t="inlineStr">
        <is>
          <t>この金額を、下の②のとおりに分けて入れます</t>
        </is>
      </c>
      <c r="D8" s="20" t="n"/>
      <c r="E8" s="10" t="n"/>
    </row>
    <row r="10" ht="26" customHeight="1">
      <c r="A10" s="3" t="inlineStr">
        <is>
          <t>② 置き場所ごとに、いくら入れるか</t>
        </is>
      </c>
    </row>
    <row r="11">
      <c r="A11" s="9" t="inlineStr">
        <is>
          <t>置き場所</t>
        </is>
      </c>
      <c r="B11" s="9" t="inlineStr">
        <is>
          <t>固定費ぶん</t>
        </is>
      </c>
      <c r="C11" s="9" t="inlineStr">
        <is>
          <t>変動費ぶん</t>
        </is>
      </c>
      <c r="D11" s="9" t="inlineStr">
        <is>
          <t>予備費</t>
        </is>
      </c>
      <c r="E11" s="9" t="inlineStr">
        <is>
          <t>入れる額</t>
        </is>
      </c>
    </row>
    <row r="12">
      <c r="A12" s="8">
        <f>IF(設定!$A$21="","",設定!$A$21)</f>
        <v/>
      </c>
      <c r="B12" s="19">
        <f>IF($A12="",0,SUMIFS(設定!$B$30:$B$41,設定!$C$30:$C$41,$A12))</f>
        <v/>
      </c>
      <c r="C12" s="19">
        <f>IF($A12="",0,SUMIFS(設定!$B$46:$B$55,設定!$C$46:$C$55,$A12))</f>
        <v/>
      </c>
      <c r="D12" s="19">
        <f>IF($A12="",0,IF($A12=設定!$B$26,設定!$B$57,0))</f>
        <v/>
      </c>
      <c r="E12" s="18">
        <f>SUM(B12:D12)</f>
        <v/>
      </c>
    </row>
    <row r="13">
      <c r="A13" s="8">
        <f>IF(設定!$A$22="","",設定!$A$22)</f>
        <v/>
      </c>
      <c r="B13" s="19">
        <f>IF($A13="",0,SUMIFS(設定!$B$30:$B$41,設定!$C$30:$C$41,$A13))</f>
        <v/>
      </c>
      <c r="C13" s="19">
        <f>IF($A13="",0,SUMIFS(設定!$B$46:$B$55,設定!$C$46:$C$55,$A13))</f>
        <v/>
      </c>
      <c r="D13" s="19">
        <f>IF($A13="",0,IF($A13=設定!$B$26,設定!$B$57,0))</f>
        <v/>
      </c>
      <c r="E13" s="18">
        <f>SUM(B13:D13)</f>
        <v/>
      </c>
    </row>
    <row r="14">
      <c r="A14" s="8">
        <f>IF(設定!$A$23="","",設定!$A$23)</f>
        <v/>
      </c>
      <c r="B14" s="19">
        <f>IF($A14="",0,SUMIFS(設定!$B$30:$B$41,設定!$C$30:$C$41,$A14))</f>
        <v/>
      </c>
      <c r="C14" s="19">
        <f>IF($A14="",0,SUMIFS(設定!$B$46:$B$55,設定!$C$46:$C$55,$A14))</f>
        <v/>
      </c>
      <c r="D14" s="19">
        <f>IF($A14="",0,IF($A14=設定!$B$26,設定!$B$57,0))</f>
        <v/>
      </c>
      <c r="E14" s="18">
        <f>SUM(B14:D14)</f>
        <v/>
      </c>
    </row>
    <row r="15">
      <c r="A15" s="8">
        <f>IF(設定!$A$24="","",設定!$A$24)</f>
        <v/>
      </c>
      <c r="B15" s="19">
        <f>IF($A15="",0,SUMIFS(設定!$B$30:$B$41,設定!$C$30:$C$41,$A15))</f>
        <v/>
      </c>
      <c r="C15" s="19">
        <f>IF($A15="",0,SUMIFS(設定!$B$46:$B$55,設定!$C$46:$C$55,$A15))</f>
        <v/>
      </c>
      <c r="D15" s="19">
        <f>IF($A15="",0,IF($A15=設定!$B$26,設定!$B$57,0))</f>
        <v/>
      </c>
      <c r="E15" s="18">
        <f>SUM(B15:D15)</f>
        <v/>
      </c>
    </row>
    <row r="16">
      <c r="A16" s="8">
        <f>IF(設定!$A$25="","",設定!$A$25)</f>
        <v/>
      </c>
      <c r="B16" s="19">
        <f>IF($A16="",0,SUMIFS(設定!$B$30:$B$41,設定!$C$30:$C$41,$A16))</f>
        <v/>
      </c>
      <c r="C16" s="19">
        <f>IF($A16="",0,SUMIFS(設定!$B$46:$B$55,設定!$C$46:$C$55,$A16))</f>
        <v/>
      </c>
      <c r="D16" s="19">
        <f>IF($A16="",0,IF($A16=設定!$B$26,設定!$B$57,0))</f>
        <v/>
      </c>
      <c r="E16" s="18">
        <f>SUM(B16:D16)</f>
        <v/>
      </c>
    </row>
    <row r="17">
      <c r="A17" s="6" t="inlineStr">
        <is>
          <t>合計</t>
        </is>
      </c>
      <c r="B17" s="18">
        <f>SUM(B12:B16)</f>
        <v/>
      </c>
      <c r="C17" s="18">
        <f>SUM(C12:C16)</f>
        <v/>
      </c>
      <c r="D17" s="18">
        <f>SUM(D12:D16)</f>
        <v/>
      </c>
      <c r="E17" s="18">
        <f>SUM(E12:E16)</f>
        <v/>
      </c>
    </row>
    <row r="19" ht="26" customHeight="1">
      <c r="A19" s="3" t="inlineStr">
        <is>
          <t>③ 計算が合っているかの確認</t>
        </is>
      </c>
    </row>
    <row r="20">
      <c r="A20" s="11" t="inlineStr">
        <is>
          <t>共同資金 合計</t>
        </is>
      </c>
      <c r="B20" s="19">
        <f>設定!B13</f>
        <v/>
      </c>
      <c r="C20" s="13" t="inlineStr"/>
      <c r="D20" s="20" t="n"/>
      <c r="E20" s="10" t="n"/>
    </row>
    <row r="21">
      <c r="A21" s="11" t="inlineStr">
        <is>
          <t>− 置き場所へ入れた合計</t>
        </is>
      </c>
      <c r="B21" s="19">
        <f>-E17</f>
        <v/>
      </c>
      <c r="C21" s="13" t="inlineStr"/>
      <c r="D21" s="20" t="n"/>
      <c r="E21" s="10" t="n"/>
    </row>
    <row r="22">
      <c r="A22" s="17" t="inlineStr">
        <is>
          <t>＝ 差</t>
        </is>
      </c>
      <c r="B22" s="18">
        <f>B20+B21</f>
        <v/>
      </c>
      <c r="C22" s="13" t="inlineStr">
        <is>
          <t>ここが 0 円ならOK。0 でないときは、設定③④の「支払い元」に、②に無い名前が入っています</t>
        </is>
      </c>
      <c r="D22" s="20" t="n"/>
      <c r="E22" s="10" t="n"/>
    </row>
    <row r="24" ht="26" customHeight="1">
      <c r="A24" s="3" t="inlineStr">
        <is>
          <t>④ 実際にお金を動かすときは</t>
        </is>
      </c>
    </row>
    <row r="25">
      <c r="A25" s="5" t="inlineStr">
        <is>
          <t>・①でふたりが出しあったお金を、②の「入れる額」のとおりに各置き場所へ移します。</t>
        </is>
      </c>
    </row>
    <row r="26">
      <c r="A26" s="5" t="inlineStr">
        <is>
          <t>・どちらが振り込むかは自由です。合計が合っていれば問題ありません。</t>
        </is>
      </c>
    </row>
    <row r="27">
      <c r="A27" s="5" t="inlineStr">
        <is>
          <t>・毎月やることはこれだけ。あとは「今月の記録」に使った額を入れていくだけです。</t>
        </is>
      </c>
    </row>
  </sheetData>
  <sheetProtection selectLockedCells="0" selectUnlockedCells="0" sheet="1" objects="0" insertRows="1" insertHyperlinks="1" autoFilter="1" scenarios="0" formatColumns="1" deleteColumns="1" insertColumns="1" pivotTables="1" deleteRows="1" formatCells="1" formatRows="1" sort="1"/>
  <mergeCells count="16">
    <mergeCell ref="A4:E4"/>
    <mergeCell ref="A26:E26"/>
    <mergeCell ref="C5:E5"/>
    <mergeCell ref="A2:E2"/>
    <mergeCell ref="A24:E24"/>
    <mergeCell ref="A10:E10"/>
    <mergeCell ref="A25:E25"/>
    <mergeCell ref="C22:E22"/>
    <mergeCell ref="C8:E8"/>
    <mergeCell ref="A19:E19"/>
    <mergeCell ref="A1:E1"/>
    <mergeCell ref="C7:E7"/>
    <mergeCell ref="C21:E21"/>
    <mergeCell ref="C20:E20"/>
    <mergeCell ref="A27:E27"/>
    <mergeCell ref="C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42"/>
  <sheetViews>
    <sheetView showGridLines="0" workbookViewId="0">
      <pane ySplit="2" topLeftCell="A3" activePane="bottomLeft" state="frozen"/>
      <selection pane="bottomLeft" activeCell="A1" sqref="A1"/>
    </sheetView>
  </sheetViews>
  <sheetFormatPr baseColWidth="8" defaultRowHeight="15"/>
  <cols>
    <col width="2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4" customWidth="1" min="9" max="9"/>
    <col width="14" customWidth="1" min="10" max="10"/>
  </cols>
  <sheetData>
    <row r="1" ht="36" customHeight="1">
      <c r="A1" s="1" t="inlineStr">
        <is>
          <t>今月の記録  —  毎月さわるのは、このシートだけ</t>
        </is>
      </c>
    </row>
    <row r="2" ht="30" customHeight="1">
      <c r="A2" s="2" t="inlineStr">
        <is>
          <t>黄色いセルにだけ入力します。項目やカテゴリは「設定」から自動で出ています（名前を変えたいときは「設定」で変えてください）。</t>
        </is>
      </c>
    </row>
    <row r="4" ht="26" customHeight="1">
      <c r="A4" s="3" t="inlineStr">
        <is>
          <t>① 固定費（払ったら金額を入れる）</t>
        </is>
      </c>
    </row>
    <row r="5">
      <c r="A5" s="9" t="inlineStr">
        <is>
          <t>項目</t>
        </is>
      </c>
      <c r="B5" s="9" t="inlineStr">
        <is>
          <t>予算</t>
        </is>
      </c>
      <c r="C5" s="9" t="inlineStr">
        <is>
          <t>払った額</t>
        </is>
      </c>
      <c r="D5" s="9" t="inlineStr">
        <is>
          <t>支払い元</t>
        </is>
      </c>
    </row>
    <row r="6">
      <c r="A6" s="24">
        <f>IF(設定!$A$30="","",設定!$A$30)</f>
        <v/>
      </c>
      <c r="B6" s="19">
        <f>IF($A6="","",設定!$B$30)</f>
        <v/>
      </c>
      <c r="C6" s="14" t="n"/>
      <c r="D6" s="25">
        <f>IF($A6="","",設定!$C$30)</f>
        <v/>
      </c>
    </row>
    <row r="7">
      <c r="A7" s="24">
        <f>IF(設定!$A$31="","",設定!$A$31)</f>
        <v/>
      </c>
      <c r="B7" s="19">
        <f>IF($A7="","",設定!$B$31)</f>
        <v/>
      </c>
      <c r="C7" s="14" t="n"/>
      <c r="D7" s="25">
        <f>IF($A7="","",設定!$C$31)</f>
        <v/>
      </c>
    </row>
    <row r="8">
      <c r="A8" s="24">
        <f>IF(設定!$A$32="","",設定!$A$32)</f>
        <v/>
      </c>
      <c r="B8" s="19">
        <f>IF($A8="","",設定!$B$32)</f>
        <v/>
      </c>
      <c r="C8" s="14" t="n"/>
      <c r="D8" s="25">
        <f>IF($A8="","",設定!$C$32)</f>
        <v/>
      </c>
    </row>
    <row r="9">
      <c r="A9" s="24">
        <f>IF(設定!$A$33="","",設定!$A$33)</f>
        <v/>
      </c>
      <c r="B9" s="19">
        <f>IF($A9="","",設定!$B$33)</f>
        <v/>
      </c>
      <c r="C9" s="14" t="n"/>
      <c r="D9" s="25">
        <f>IF($A9="","",設定!$C$33)</f>
        <v/>
      </c>
    </row>
    <row r="10">
      <c r="A10" s="24">
        <f>IF(設定!$A$34="","",設定!$A$34)</f>
        <v/>
      </c>
      <c r="B10" s="19">
        <f>IF($A10="","",設定!$B$34)</f>
        <v/>
      </c>
      <c r="C10" s="14" t="n"/>
      <c r="D10" s="25">
        <f>IF($A10="","",設定!$C$34)</f>
        <v/>
      </c>
    </row>
    <row r="11">
      <c r="A11" s="24">
        <f>IF(設定!$A$35="","",設定!$A$35)</f>
        <v/>
      </c>
      <c r="B11" s="19">
        <f>IF($A11="","",設定!$B$35)</f>
        <v/>
      </c>
      <c r="C11" s="14" t="n"/>
      <c r="D11" s="25">
        <f>IF($A11="","",設定!$C$35)</f>
        <v/>
      </c>
    </row>
    <row r="12">
      <c r="A12" s="24">
        <f>IF(設定!$A$36="","",設定!$A$36)</f>
        <v/>
      </c>
      <c r="B12" s="19">
        <f>IF($A12="","",設定!$B$36)</f>
        <v/>
      </c>
      <c r="C12" s="14" t="n"/>
      <c r="D12" s="25">
        <f>IF($A12="","",設定!$C$36)</f>
        <v/>
      </c>
    </row>
    <row r="13">
      <c r="A13" s="24">
        <f>IF(設定!$A$37="","",設定!$A$37)</f>
        <v/>
      </c>
      <c r="B13" s="19">
        <f>IF($A13="","",設定!$B$37)</f>
        <v/>
      </c>
      <c r="C13" s="14" t="n"/>
      <c r="D13" s="25">
        <f>IF($A13="","",設定!$C$37)</f>
        <v/>
      </c>
    </row>
    <row r="14">
      <c r="A14" s="24">
        <f>IF(設定!$A$38="","",設定!$A$38)</f>
        <v/>
      </c>
      <c r="B14" s="19">
        <f>IF($A14="","",設定!$B$38)</f>
        <v/>
      </c>
      <c r="C14" s="14" t="n"/>
      <c r="D14" s="25">
        <f>IF($A14="","",設定!$C$38)</f>
        <v/>
      </c>
    </row>
    <row r="15">
      <c r="A15" s="24">
        <f>IF(設定!$A$39="","",設定!$A$39)</f>
        <v/>
      </c>
      <c r="B15" s="19">
        <f>IF($A15="","",設定!$B$39)</f>
        <v/>
      </c>
      <c r="C15" s="14" t="n"/>
      <c r="D15" s="25">
        <f>IF($A15="","",設定!$C$39)</f>
        <v/>
      </c>
    </row>
    <row r="16">
      <c r="A16" s="24">
        <f>IF(設定!$A$40="","",設定!$A$40)</f>
        <v/>
      </c>
      <c r="B16" s="19">
        <f>IF($A16="","",設定!$B$40)</f>
        <v/>
      </c>
      <c r="C16" s="14" t="n"/>
      <c r="D16" s="25">
        <f>IF($A16="","",設定!$C$40)</f>
        <v/>
      </c>
    </row>
    <row r="17">
      <c r="A17" s="24">
        <f>IF(設定!$A$41="","",設定!$A$41)</f>
        <v/>
      </c>
      <c r="B17" s="19">
        <f>IF($A17="","",設定!$B$41)</f>
        <v/>
      </c>
      <c r="C17" s="14" t="n"/>
      <c r="D17" s="25">
        <f>IF($A17="","",設定!$C$41)</f>
        <v/>
      </c>
    </row>
    <row r="18">
      <c r="A18" s="26" t="inlineStr">
        <is>
          <t>合計</t>
        </is>
      </c>
      <c r="B18" s="18">
        <f>SUM(B6:B17)</f>
        <v/>
      </c>
      <c r="C18" s="18">
        <f>SUM(C6:C17)</f>
        <v/>
      </c>
      <c r="D18" s="22" t="inlineStr"/>
    </row>
    <row r="20" ht="26" customHeight="1">
      <c r="A20" s="3" t="inlineStr">
        <is>
          <t>② 変動費（週に1回、使った合計を入れるだけ）</t>
        </is>
      </c>
    </row>
    <row r="21">
      <c r="A21" s="9" t="inlineStr">
        <is>
          <t>カテゴリ</t>
        </is>
      </c>
      <c r="B21" s="9" t="inlineStr">
        <is>
          <t>月予算</t>
        </is>
      </c>
      <c r="C21" s="9" t="inlineStr">
        <is>
          <t>個人へ</t>
        </is>
      </c>
      <c r="D21" s="9" t="inlineStr">
        <is>
          <t>1週目</t>
        </is>
      </c>
      <c r="E21" s="9" t="inlineStr">
        <is>
          <t>2週目</t>
        </is>
      </c>
      <c r="F21" s="9" t="inlineStr">
        <is>
          <t>3週目</t>
        </is>
      </c>
      <c r="G21" s="9" t="inlineStr">
        <is>
          <t>4週目</t>
        </is>
      </c>
      <c r="H21" s="9" t="inlineStr">
        <is>
          <t>5週目</t>
        </is>
      </c>
      <c r="I21" s="9" t="inlineStr">
        <is>
          <t>使った計</t>
        </is>
      </c>
      <c r="J21" s="9" t="inlineStr">
        <is>
          <t>残り</t>
        </is>
      </c>
    </row>
    <row r="22">
      <c r="A22" s="27" t="inlineStr">
        <is>
          <t>期間</t>
        </is>
      </c>
      <c r="B22" s="24" t="inlineStr"/>
      <c r="C22" s="28" t="inlineStr">
        <is>
          <t>設定⑤</t>
        </is>
      </c>
      <c r="D22" s="28">
        <f>MONTH(設定!$B$12+0)&amp;"/"&amp;DAY(設定!$B$12+0)&amp;"〜"&amp;MONTH(設定!$B$12+0+6)&amp;"/"&amp;DAY(設定!$B$12+0+6)</f>
        <v/>
      </c>
      <c r="E22" s="28">
        <f>MONTH(設定!$B$12+7)&amp;"/"&amp;DAY(設定!$B$12+7)&amp;"〜"&amp;MONTH(設定!$B$12+7+6)&amp;"/"&amp;DAY(設定!$B$12+7+6)</f>
        <v/>
      </c>
      <c r="F22" s="28">
        <f>MONTH(設定!$B$12+14)&amp;"/"&amp;DAY(設定!$B$12+14)&amp;"〜"&amp;MONTH(設定!$B$12+14+6)&amp;"/"&amp;DAY(設定!$B$12+14+6)</f>
        <v/>
      </c>
      <c r="G22" s="28">
        <f>MONTH(設定!$B$12+21)&amp;"/"&amp;DAY(設定!$B$12+21)&amp;"〜"&amp;MONTH(設定!$B$12+21+6)&amp;"/"&amp;DAY(設定!$B$12+21+6)</f>
        <v/>
      </c>
      <c r="H22" s="28">
        <f>MONTH(設定!$B$12+28)&amp;"/"&amp;DAY(設定!$B$12+28)&amp;"〜"&amp;MONTH(設定!$B$12+28+6)&amp;"/"&amp;DAY(設定!$B$12+28+6)</f>
        <v/>
      </c>
      <c r="I22" s="24" t="inlineStr"/>
      <c r="J22" s="24" t="inlineStr"/>
    </row>
    <row r="23">
      <c r="A23" s="24">
        <f>IF(設定!$A$46="","",設定!$A$46)</f>
        <v/>
      </c>
      <c r="B23" s="19">
        <f>IF($A23="","",設定!$B$46)</f>
        <v/>
      </c>
      <c r="C23" s="19">
        <f>IF($A23="",0,SUMIFS(設定!$B$61:$B$64,設定!$A$61:$A$64,$A23))</f>
        <v/>
      </c>
      <c r="D23" s="14" t="n"/>
      <c r="E23" s="14" t="n"/>
      <c r="F23" s="14" t="n"/>
      <c r="G23" s="14" t="n"/>
      <c r="H23" s="14" t="n"/>
      <c r="I23" s="23">
        <f>IF($A23="","",C23+SUM(D23:H23))</f>
        <v/>
      </c>
      <c r="J23" s="19">
        <f>IF($A23="","",B23-I23)</f>
        <v/>
      </c>
    </row>
    <row r="24">
      <c r="A24" s="24">
        <f>IF(設定!$A$47="","",設定!$A$47)</f>
        <v/>
      </c>
      <c r="B24" s="19">
        <f>IF($A24="","",設定!$B$47)</f>
        <v/>
      </c>
      <c r="C24" s="19">
        <f>IF($A24="",0,SUMIFS(設定!$B$61:$B$64,設定!$A$61:$A$64,$A24))</f>
        <v/>
      </c>
      <c r="D24" s="14" t="n"/>
      <c r="E24" s="14" t="n"/>
      <c r="F24" s="14" t="n"/>
      <c r="G24" s="14" t="n"/>
      <c r="H24" s="14" t="n"/>
      <c r="I24" s="23">
        <f>IF($A24="","",C24+SUM(D24:H24))</f>
        <v/>
      </c>
      <c r="J24" s="19">
        <f>IF($A24="","",B24-I24)</f>
        <v/>
      </c>
    </row>
    <row r="25">
      <c r="A25" s="24">
        <f>IF(設定!$A$48="","",設定!$A$48)</f>
        <v/>
      </c>
      <c r="B25" s="19">
        <f>IF($A25="","",設定!$B$48)</f>
        <v/>
      </c>
      <c r="C25" s="19">
        <f>IF($A25="",0,SUMIFS(設定!$B$61:$B$64,設定!$A$61:$A$64,$A25))</f>
        <v/>
      </c>
      <c r="D25" s="14" t="n"/>
      <c r="E25" s="14" t="n"/>
      <c r="F25" s="14" t="n"/>
      <c r="G25" s="14" t="n"/>
      <c r="H25" s="14" t="n"/>
      <c r="I25" s="23">
        <f>IF($A25="","",C25+SUM(D25:H25))</f>
        <v/>
      </c>
      <c r="J25" s="19">
        <f>IF($A25="","",B25-I25)</f>
        <v/>
      </c>
    </row>
    <row r="26">
      <c r="A26" s="24">
        <f>IF(設定!$A$49="","",設定!$A$49)</f>
        <v/>
      </c>
      <c r="B26" s="19">
        <f>IF($A26="","",設定!$B$49)</f>
        <v/>
      </c>
      <c r="C26" s="19">
        <f>IF($A26="",0,SUMIFS(設定!$B$61:$B$64,設定!$A$61:$A$64,$A26))</f>
        <v/>
      </c>
      <c r="D26" s="14" t="n"/>
      <c r="E26" s="14" t="n"/>
      <c r="F26" s="14" t="n"/>
      <c r="G26" s="14" t="n"/>
      <c r="H26" s="14" t="n"/>
      <c r="I26" s="23">
        <f>IF($A26="","",C26+SUM(D26:H26))</f>
        <v/>
      </c>
      <c r="J26" s="19">
        <f>IF($A26="","",B26-I26)</f>
        <v/>
      </c>
    </row>
    <row r="27">
      <c r="A27" s="24">
        <f>IF(設定!$A$50="","",設定!$A$50)</f>
        <v/>
      </c>
      <c r="B27" s="19">
        <f>IF($A27="","",設定!$B$50)</f>
        <v/>
      </c>
      <c r="C27" s="19">
        <f>IF($A27="",0,SUMIFS(設定!$B$61:$B$64,設定!$A$61:$A$64,$A27))</f>
        <v/>
      </c>
      <c r="D27" s="14" t="n"/>
      <c r="E27" s="14" t="n"/>
      <c r="F27" s="14" t="n"/>
      <c r="G27" s="14" t="n"/>
      <c r="H27" s="14" t="n"/>
      <c r="I27" s="23">
        <f>IF($A27="","",C27+SUM(D27:H27))</f>
        <v/>
      </c>
      <c r="J27" s="19">
        <f>IF($A27="","",B27-I27)</f>
        <v/>
      </c>
    </row>
    <row r="28">
      <c r="A28" s="24">
        <f>IF(設定!$A$51="","",設定!$A$51)</f>
        <v/>
      </c>
      <c r="B28" s="19">
        <f>IF($A28="","",設定!$B$51)</f>
        <v/>
      </c>
      <c r="C28" s="19">
        <f>IF($A28="",0,SUMIFS(設定!$B$61:$B$64,設定!$A$61:$A$64,$A28))</f>
        <v/>
      </c>
      <c r="D28" s="14" t="n"/>
      <c r="E28" s="14" t="n"/>
      <c r="F28" s="14" t="n"/>
      <c r="G28" s="14" t="n"/>
      <c r="H28" s="14" t="n"/>
      <c r="I28" s="23">
        <f>IF($A28="","",C28+SUM(D28:H28))</f>
        <v/>
      </c>
      <c r="J28" s="19">
        <f>IF($A28="","",B28-I28)</f>
        <v/>
      </c>
    </row>
    <row r="29">
      <c r="A29" s="24">
        <f>IF(設定!$A$52="","",設定!$A$52)</f>
        <v/>
      </c>
      <c r="B29" s="19">
        <f>IF($A29="","",設定!$B$52)</f>
        <v/>
      </c>
      <c r="C29" s="19">
        <f>IF($A29="",0,SUMIFS(設定!$B$61:$B$64,設定!$A$61:$A$64,$A29))</f>
        <v/>
      </c>
      <c r="D29" s="14" t="n"/>
      <c r="E29" s="14" t="n"/>
      <c r="F29" s="14" t="n"/>
      <c r="G29" s="14" t="n"/>
      <c r="H29" s="14" t="n"/>
      <c r="I29" s="23">
        <f>IF($A29="","",C29+SUM(D29:H29))</f>
        <v/>
      </c>
      <c r="J29" s="19">
        <f>IF($A29="","",B29-I29)</f>
        <v/>
      </c>
    </row>
    <row r="30">
      <c r="A30" s="24">
        <f>IF(設定!$A$53="","",設定!$A$53)</f>
        <v/>
      </c>
      <c r="B30" s="19">
        <f>IF($A30="","",設定!$B$53)</f>
        <v/>
      </c>
      <c r="C30" s="19">
        <f>IF($A30="",0,SUMIFS(設定!$B$61:$B$64,設定!$A$61:$A$64,$A30))</f>
        <v/>
      </c>
      <c r="D30" s="14" t="n"/>
      <c r="E30" s="14" t="n"/>
      <c r="F30" s="14" t="n"/>
      <c r="G30" s="14" t="n"/>
      <c r="H30" s="14" t="n"/>
      <c r="I30" s="23">
        <f>IF($A30="","",C30+SUM(D30:H30))</f>
        <v/>
      </c>
      <c r="J30" s="19">
        <f>IF($A30="","",B30-I30)</f>
        <v/>
      </c>
    </row>
    <row r="31">
      <c r="A31" s="24">
        <f>IF(設定!$A$54="","",設定!$A$54)</f>
        <v/>
      </c>
      <c r="B31" s="19">
        <f>IF($A31="","",設定!$B$54)</f>
        <v/>
      </c>
      <c r="C31" s="19">
        <f>IF($A31="",0,SUMIFS(設定!$B$61:$B$64,設定!$A$61:$A$64,$A31))</f>
        <v/>
      </c>
      <c r="D31" s="14" t="n"/>
      <c r="E31" s="14" t="n"/>
      <c r="F31" s="14" t="n"/>
      <c r="G31" s="14" t="n"/>
      <c r="H31" s="14" t="n"/>
      <c r="I31" s="23">
        <f>IF($A31="","",C31+SUM(D31:H31))</f>
        <v/>
      </c>
      <c r="J31" s="19">
        <f>IF($A31="","",B31-I31)</f>
        <v/>
      </c>
    </row>
    <row r="32">
      <c r="A32" s="24">
        <f>IF(設定!$A$55="","",設定!$A$55)</f>
        <v/>
      </c>
      <c r="B32" s="19">
        <f>IF($A32="","",設定!$B$55)</f>
        <v/>
      </c>
      <c r="C32" s="19">
        <f>IF($A32="",0,SUMIFS(設定!$B$61:$B$64,設定!$A$61:$A$64,$A32))</f>
        <v/>
      </c>
      <c r="D32" s="14" t="n"/>
      <c r="E32" s="14" t="n"/>
      <c r="F32" s="14" t="n"/>
      <c r="G32" s="14" t="n"/>
      <c r="H32" s="14" t="n"/>
      <c r="I32" s="23">
        <f>IF($A32="","",C32+SUM(D32:H32))</f>
        <v/>
      </c>
      <c r="J32" s="19">
        <f>IF($A32="","",B32-I32)</f>
        <v/>
      </c>
    </row>
    <row r="33">
      <c r="A33" s="26" t="inlineStr">
        <is>
          <t>合計</t>
        </is>
      </c>
      <c r="B33" s="18">
        <f>SUM(B23:B32)</f>
        <v/>
      </c>
      <c r="C33" s="18">
        <f>SUM(C23:C32)</f>
        <v/>
      </c>
      <c r="D33" s="18">
        <f>SUM(D23:D32)</f>
        <v/>
      </c>
      <c r="E33" s="18">
        <f>SUM(E23:E32)</f>
        <v/>
      </c>
      <c r="F33" s="18">
        <f>SUM(F23:F32)</f>
        <v/>
      </c>
      <c r="G33" s="18">
        <f>SUM(G23:G32)</f>
        <v/>
      </c>
      <c r="H33" s="18">
        <f>SUM(H23:H32)</f>
        <v/>
      </c>
      <c r="I33" s="18">
        <f>SUM(I23:I32)</f>
        <v/>
      </c>
      <c r="J33" s="18">
        <f>B33-I33</f>
        <v/>
      </c>
    </row>
    <row r="35" ht="26" customHeight="1">
      <c r="A35" s="3" t="inlineStr">
        <is>
          <t>③ 月末の残高チェック（実際のお金と合っているか）</t>
        </is>
      </c>
    </row>
    <row r="36">
      <c r="A36" s="9" t="inlineStr">
        <is>
          <t>置き場所</t>
        </is>
      </c>
      <c r="B36" s="9" t="inlineStr">
        <is>
          <t>月末の残高</t>
        </is>
      </c>
      <c r="C36" s="9" t="inlineStr">
        <is>
          <t>メモ</t>
        </is>
      </c>
      <c r="D36" s="20" t="n"/>
      <c r="E36" s="20" t="n"/>
      <c r="F36" s="20" t="n"/>
      <c r="G36" s="20" t="n"/>
      <c r="H36" s="20" t="n"/>
      <c r="I36" s="20" t="n"/>
      <c r="J36" s="10" t="n"/>
    </row>
    <row r="37">
      <c r="A37" s="24">
        <f>IF(設定!$A$21="","",設定!$A$21)</f>
        <v/>
      </c>
      <c r="B37" s="14" t="n"/>
      <c r="C37" s="13" t="inlineStr"/>
      <c r="D37" s="20" t="n"/>
      <c r="E37" s="20" t="n"/>
      <c r="F37" s="20" t="n"/>
      <c r="G37" s="20" t="n"/>
      <c r="H37" s="20" t="n"/>
      <c r="I37" s="20" t="n"/>
      <c r="J37" s="10" t="n"/>
    </row>
    <row r="38">
      <c r="A38" s="24">
        <f>IF(設定!$A$22="","",設定!$A$22)</f>
        <v/>
      </c>
      <c r="B38" s="14" t="n"/>
      <c r="C38" s="13" t="inlineStr"/>
      <c r="D38" s="20" t="n"/>
      <c r="E38" s="20" t="n"/>
      <c r="F38" s="20" t="n"/>
      <c r="G38" s="20" t="n"/>
      <c r="H38" s="20" t="n"/>
      <c r="I38" s="20" t="n"/>
      <c r="J38" s="10" t="n"/>
    </row>
    <row r="39">
      <c r="A39" s="24">
        <f>IF(設定!$A$23="","",設定!$A$23)</f>
        <v/>
      </c>
      <c r="B39" s="14" t="n"/>
      <c r="C39" s="13" t="inlineStr"/>
      <c r="D39" s="20" t="n"/>
      <c r="E39" s="20" t="n"/>
      <c r="F39" s="20" t="n"/>
      <c r="G39" s="20" t="n"/>
      <c r="H39" s="20" t="n"/>
      <c r="I39" s="20" t="n"/>
      <c r="J39" s="10" t="n"/>
    </row>
    <row r="40">
      <c r="A40" s="24">
        <f>IF(設定!$A$24="","",設定!$A$24)</f>
        <v/>
      </c>
      <c r="B40" s="14" t="n"/>
      <c r="C40" s="13" t="inlineStr"/>
      <c r="D40" s="20" t="n"/>
      <c r="E40" s="20" t="n"/>
      <c r="F40" s="20" t="n"/>
      <c r="G40" s="20" t="n"/>
      <c r="H40" s="20" t="n"/>
      <c r="I40" s="20" t="n"/>
      <c r="J40" s="10" t="n"/>
    </row>
    <row r="41">
      <c r="A41" s="24">
        <f>IF(設定!$A$25="","",設定!$A$25)</f>
        <v/>
      </c>
      <c r="B41" s="14" t="n"/>
      <c r="C41" s="13" t="inlineStr"/>
      <c r="D41" s="20" t="n"/>
      <c r="E41" s="20" t="n"/>
      <c r="F41" s="20" t="n"/>
      <c r="G41" s="20" t="n"/>
      <c r="H41" s="20" t="n"/>
      <c r="I41" s="20" t="n"/>
      <c r="J41" s="10" t="n"/>
    </row>
    <row r="42">
      <c r="A42" s="26" t="inlineStr">
        <is>
          <t>合計</t>
        </is>
      </c>
      <c r="B42" s="18">
        <f>SUM(B37:B41)</f>
        <v/>
      </c>
      <c r="C42" s="13" t="inlineStr">
        <is>
          <t>予備費がちゃんと残っていれば、その月は成功です</t>
        </is>
      </c>
      <c r="D42" s="20" t="n"/>
      <c r="E42" s="20" t="n"/>
      <c r="F42" s="20" t="n"/>
      <c r="G42" s="20" t="n"/>
      <c r="H42" s="20" t="n"/>
      <c r="I42" s="20" t="n"/>
      <c r="J42" s="10" t="n"/>
    </row>
  </sheetData>
  <mergeCells count="12">
    <mergeCell ref="A1:J1"/>
    <mergeCell ref="C38:J38"/>
    <mergeCell ref="C42:J42"/>
    <mergeCell ref="A35:J35"/>
    <mergeCell ref="A4:J4"/>
    <mergeCell ref="C36:J36"/>
    <mergeCell ref="A20:J20"/>
    <mergeCell ref="C41:J41"/>
    <mergeCell ref="A2:J2"/>
    <mergeCell ref="C37:J37"/>
    <mergeCell ref="C39:J39"/>
    <mergeCell ref="C40:J40"/>
  </mergeCells>
  <conditionalFormatting sqref="C6:C17">
    <cfRule type="expression" priority="1" dxfId="0" stopIfTrue="0">
      <formula>$A6=""</formula>
    </cfRule>
  </conditionalFormatting>
  <conditionalFormatting sqref="D23:H32">
    <cfRule type="expression" priority="2" dxfId="0" stopIfTrue="0">
      <formula>$A23=""</formula>
    </cfRule>
  </conditionalFormatting>
  <conditionalFormatting sqref="B37:B41">
    <cfRule type="expression" priority="3" dxfId="0" stopIfTrue="0">
      <formula>$A37=""</formula>
    </cfRule>
  </conditionalFormatting>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4"/>
  <sheetViews>
    <sheetView showGridLines="0" workbookViewId="0">
      <selection activeCell="A1" sqref="A1"/>
    </sheetView>
  </sheetViews>
  <sheetFormatPr baseColWidth="8" defaultRowHeight="15"/>
  <cols>
    <col width="26" customWidth="1" min="1" max="1"/>
    <col width="16" customWidth="1" min="2" max="2"/>
    <col width="16" customWidth="1" min="3" max="3"/>
    <col width="16" customWidth="1" min="4" max="4"/>
    <col width="40" customWidth="1" min="5" max="5"/>
  </cols>
  <sheetData>
    <row r="1" ht="36" customHeight="1">
      <c r="A1" s="1" t="inlineStr">
        <is>
          <t>月次サマリー  —  1か月のふり返り（全部自動）</t>
        </is>
      </c>
    </row>
    <row r="2" ht="30" customHeight="1">
      <c r="A2" s="2" t="inlineStr">
        <is>
          <t>入力するところはありません。「今月の記録」を埋めると、ここに結果が出ます。</t>
        </is>
      </c>
    </row>
    <row r="4" ht="26" customHeight="1">
      <c r="A4" s="3" t="inlineStr">
        <is>
          <t>① ぜんたい</t>
        </is>
      </c>
    </row>
    <row r="5">
      <c r="A5" s="9" t="inlineStr">
        <is>
          <t>項目</t>
        </is>
      </c>
      <c r="B5" s="9" t="inlineStr">
        <is>
          <t>予算</t>
        </is>
      </c>
      <c r="C5" s="9" t="inlineStr">
        <is>
          <t>実際</t>
        </is>
      </c>
      <c r="D5" s="9" t="inlineStr">
        <is>
          <t>差</t>
        </is>
      </c>
      <c r="E5" s="9" t="inlineStr">
        <is>
          <t>メモ</t>
        </is>
      </c>
    </row>
    <row r="6">
      <c r="A6" s="11" t="inlineStr">
        <is>
          <t>共同資金</t>
        </is>
      </c>
      <c r="B6" s="19">
        <f>設定!B13</f>
        <v/>
      </c>
      <c r="C6" s="24" t="inlineStr"/>
      <c r="D6" s="24" t="inlineStr"/>
      <c r="E6" s="13" t="inlineStr">
        <is>
          <t>ふたりが出しあった合計</t>
        </is>
      </c>
    </row>
    <row r="7">
      <c r="A7" s="11" t="inlineStr">
        <is>
          <t>固定費</t>
        </is>
      </c>
      <c r="B7" s="19">
        <f>設定!B42</f>
        <v/>
      </c>
      <c r="C7" s="19">
        <f>今月の記録!C18</f>
        <v/>
      </c>
      <c r="D7" s="19">
        <f>C7-B7</f>
        <v/>
      </c>
      <c r="E7" s="13" t="inlineStr">
        <is>
          <t>予算どおりに払えたか</t>
        </is>
      </c>
    </row>
    <row r="8">
      <c r="A8" s="11" t="inlineStr">
        <is>
          <t>変動費</t>
        </is>
      </c>
      <c r="B8" s="19">
        <f>設定!B56</f>
        <v/>
      </c>
      <c r="C8" s="19">
        <f>今月の記録!I33</f>
        <v/>
      </c>
      <c r="D8" s="19">
        <f>C8-B8</f>
        <v/>
      </c>
      <c r="E8" s="13" t="inlineStr">
        <is>
          <t>プラスなら予算内、マイナスなら使いすぎ</t>
        </is>
      </c>
    </row>
    <row r="9">
      <c r="A9" s="11" t="inlineStr">
        <is>
          <t>個人へわたした（⑤）</t>
        </is>
      </c>
      <c r="B9" s="19">
        <f>設定!B65</f>
        <v/>
      </c>
      <c r="C9" s="19">
        <f>設定!B65</f>
        <v/>
      </c>
      <c r="D9" s="19">
        <f>C9-B9</f>
        <v/>
      </c>
      <c r="E9" s="13" t="inlineStr">
        <is>
          <t>共同から個人へまわしたぶん。設定⑤で決めた金額</t>
        </is>
      </c>
    </row>
    <row r="10">
      <c r="A10" s="17" t="inlineStr">
        <is>
          <t>予備費として残る</t>
        </is>
      </c>
      <c r="B10" s="18">
        <f>設定!B57-SUMIFS(設定!$B$61:$B$64,設定!$A$61:$A$64,"予備費")</f>
        <v/>
      </c>
      <c r="C10" s="18">
        <f>設定!B13-今月の記録!C18-今月の記録!I33-SUMIFS(設定!$B$61:$B$64,設定!$A$61:$A$64,"予備費")</f>
        <v/>
      </c>
      <c r="D10" s="18">
        <f>C10-B10</f>
        <v/>
      </c>
      <c r="E10" s="13" t="inlineStr">
        <is>
          <t>★ここがいちばん大事。実際にいくら手元に残ったか</t>
        </is>
      </c>
    </row>
    <row r="12" ht="26" customHeight="1">
      <c r="A12" s="3" t="inlineStr">
        <is>
          <t>② 変動費のカテゴリべつ</t>
        </is>
      </c>
    </row>
    <row r="13">
      <c r="A13" s="9" t="inlineStr">
        <is>
          <t>カテゴリ</t>
        </is>
      </c>
      <c r="B13" s="9" t="inlineStr">
        <is>
          <t>月予算</t>
        </is>
      </c>
      <c r="C13" s="9" t="inlineStr">
        <is>
          <t>使った額</t>
        </is>
      </c>
      <c r="D13" s="9" t="inlineStr">
        <is>
          <t>残り</t>
        </is>
      </c>
      <c r="E13" s="9" t="inlineStr">
        <is>
          <t>使った割合</t>
        </is>
      </c>
    </row>
    <row r="14">
      <c r="A14" s="24">
        <f>IF(今月の記録!$A$23="","",今月の記録!$A$23)</f>
        <v/>
      </c>
      <c r="B14" s="19">
        <f>IF($A14="","",今月の記録!$B$23)</f>
        <v/>
      </c>
      <c r="C14" s="19">
        <f>IF($A14="","",今月の記録!$I$23)</f>
        <v/>
      </c>
      <c r="D14" s="19">
        <f>IF($A14="","",今月の記録!$J$23)</f>
        <v/>
      </c>
      <c r="E14" s="29">
        <f>IF($A14="","",IF(B14=0,"-",C14/B14))</f>
        <v/>
      </c>
    </row>
    <row r="15">
      <c r="A15" s="24">
        <f>IF(今月の記録!$A$24="","",今月の記録!$A$24)</f>
        <v/>
      </c>
      <c r="B15" s="19">
        <f>IF($A15="","",今月の記録!$B$24)</f>
        <v/>
      </c>
      <c r="C15" s="19">
        <f>IF($A15="","",今月の記録!$I$24)</f>
        <v/>
      </c>
      <c r="D15" s="19">
        <f>IF($A15="","",今月の記録!$J$24)</f>
        <v/>
      </c>
      <c r="E15" s="29">
        <f>IF($A15="","",IF(B15=0,"-",C15/B15))</f>
        <v/>
      </c>
    </row>
    <row r="16">
      <c r="A16" s="24">
        <f>IF(今月の記録!$A$25="","",今月の記録!$A$25)</f>
        <v/>
      </c>
      <c r="B16" s="19">
        <f>IF($A16="","",今月の記録!$B$25)</f>
        <v/>
      </c>
      <c r="C16" s="19">
        <f>IF($A16="","",今月の記録!$I$25)</f>
        <v/>
      </c>
      <c r="D16" s="19">
        <f>IF($A16="","",今月の記録!$J$25)</f>
        <v/>
      </c>
      <c r="E16" s="29">
        <f>IF($A16="","",IF(B16=0,"-",C16/B16))</f>
        <v/>
      </c>
    </row>
    <row r="17">
      <c r="A17" s="24">
        <f>IF(今月の記録!$A$26="","",今月の記録!$A$26)</f>
        <v/>
      </c>
      <c r="B17" s="19">
        <f>IF($A17="","",今月の記録!$B$26)</f>
        <v/>
      </c>
      <c r="C17" s="19">
        <f>IF($A17="","",今月の記録!$I$26)</f>
        <v/>
      </c>
      <c r="D17" s="19">
        <f>IF($A17="","",今月の記録!$J$26)</f>
        <v/>
      </c>
      <c r="E17" s="29">
        <f>IF($A17="","",IF(B17=0,"-",C17/B17))</f>
        <v/>
      </c>
    </row>
    <row r="18">
      <c r="A18" s="24">
        <f>IF(今月の記録!$A$27="","",今月の記録!$A$27)</f>
        <v/>
      </c>
      <c r="B18" s="19">
        <f>IF($A18="","",今月の記録!$B$27)</f>
        <v/>
      </c>
      <c r="C18" s="19">
        <f>IF($A18="","",今月の記録!$I$27)</f>
        <v/>
      </c>
      <c r="D18" s="19">
        <f>IF($A18="","",今月の記録!$J$27)</f>
        <v/>
      </c>
      <c r="E18" s="29">
        <f>IF($A18="","",IF(B18=0,"-",C18/B18))</f>
        <v/>
      </c>
    </row>
    <row r="19">
      <c r="A19" s="24">
        <f>IF(今月の記録!$A$28="","",今月の記録!$A$28)</f>
        <v/>
      </c>
      <c r="B19" s="19">
        <f>IF($A19="","",今月の記録!$B$28)</f>
        <v/>
      </c>
      <c r="C19" s="19">
        <f>IF($A19="","",今月の記録!$I$28)</f>
        <v/>
      </c>
      <c r="D19" s="19">
        <f>IF($A19="","",今月の記録!$J$28)</f>
        <v/>
      </c>
      <c r="E19" s="29">
        <f>IF($A19="","",IF(B19=0,"-",C19/B19))</f>
        <v/>
      </c>
    </row>
    <row r="20">
      <c r="A20" s="24">
        <f>IF(今月の記録!$A$29="","",今月の記録!$A$29)</f>
        <v/>
      </c>
      <c r="B20" s="19">
        <f>IF($A20="","",今月の記録!$B$29)</f>
        <v/>
      </c>
      <c r="C20" s="19">
        <f>IF($A20="","",今月の記録!$I$29)</f>
        <v/>
      </c>
      <c r="D20" s="19">
        <f>IF($A20="","",今月の記録!$J$29)</f>
        <v/>
      </c>
      <c r="E20" s="29">
        <f>IF($A20="","",IF(B20=0,"-",C20/B20))</f>
        <v/>
      </c>
    </row>
    <row r="21">
      <c r="A21" s="24">
        <f>IF(今月の記録!$A$30="","",今月の記録!$A$30)</f>
        <v/>
      </c>
      <c r="B21" s="19">
        <f>IF($A21="","",今月の記録!$B$30)</f>
        <v/>
      </c>
      <c r="C21" s="19">
        <f>IF($A21="","",今月の記録!$I$30)</f>
        <v/>
      </c>
      <c r="D21" s="19">
        <f>IF($A21="","",今月の記録!$J$30)</f>
        <v/>
      </c>
      <c r="E21" s="29">
        <f>IF($A21="","",IF(B21=0,"-",C21/B21))</f>
        <v/>
      </c>
    </row>
    <row r="22">
      <c r="A22" s="24">
        <f>IF(今月の記録!$A$31="","",今月の記録!$A$31)</f>
        <v/>
      </c>
      <c r="B22" s="19">
        <f>IF($A22="","",今月の記録!$B$31)</f>
        <v/>
      </c>
      <c r="C22" s="19">
        <f>IF($A22="","",今月の記録!$I$31)</f>
        <v/>
      </c>
      <c r="D22" s="19">
        <f>IF($A22="","",今月の記録!$J$31)</f>
        <v/>
      </c>
      <c r="E22" s="29">
        <f>IF($A22="","",IF(B22=0,"-",C22/B22))</f>
        <v/>
      </c>
    </row>
    <row r="23">
      <c r="A23" s="24">
        <f>IF(今月の記録!$A$32="","",今月の記録!$A$32)</f>
        <v/>
      </c>
      <c r="B23" s="19">
        <f>IF($A23="","",今月の記録!$B$32)</f>
        <v/>
      </c>
      <c r="C23" s="19">
        <f>IF($A23="","",今月の記録!$I$32)</f>
        <v/>
      </c>
      <c r="D23" s="19">
        <f>IF($A23="","",今月の記録!$J$32)</f>
        <v/>
      </c>
      <c r="E23" s="29">
        <f>IF($A23="","",IF(B23=0,"-",C23/B23))</f>
        <v/>
      </c>
    </row>
    <row r="24">
      <c r="A24" s="26" t="inlineStr">
        <is>
          <t>合計</t>
        </is>
      </c>
      <c r="B24" s="18">
        <f>SUM(B14:B23)</f>
        <v/>
      </c>
      <c r="C24" s="18">
        <f>SUM(C14:C23)</f>
        <v/>
      </c>
      <c r="D24" s="18">
        <f>SUM(D14:D23)</f>
        <v/>
      </c>
      <c r="E24" s="30">
        <f>IF(B24=0,"-",C24/B24)</f>
        <v/>
      </c>
    </row>
    <row r="26" ht="26" customHeight="1">
      <c r="A26" s="3" t="inlineStr">
        <is>
          <t>③ 置き場所べつ</t>
        </is>
      </c>
    </row>
    <row r="27">
      <c r="A27" s="9" t="inlineStr">
        <is>
          <t>置き場所</t>
        </is>
      </c>
      <c r="B27" s="9" t="inlineStr">
        <is>
          <t>入れた額</t>
        </is>
      </c>
      <c r="C27" s="9" t="inlineStr">
        <is>
          <t>月末の残高</t>
        </is>
      </c>
      <c r="D27" s="9" t="inlineStr">
        <is>
          <t>差</t>
        </is>
      </c>
      <c r="E27" s="9" t="inlineStr">
        <is>
          <t>メモ</t>
        </is>
      </c>
    </row>
    <row r="28">
      <c r="A28" s="24">
        <f>IF(お金の流れ!$A$12="","",お金の流れ!$A$12)</f>
        <v/>
      </c>
      <c r="B28" s="19">
        <f>IF($A28="","",お金の流れ!$E$12)</f>
        <v/>
      </c>
      <c r="C28" s="19">
        <f>IF($A28="","",今月の記録!$B$37)</f>
        <v/>
      </c>
      <c r="D28" s="19">
        <f>IF($A28="","",C28-B28)</f>
        <v/>
      </c>
      <c r="E28" s="13" t="inlineStr"/>
    </row>
    <row r="29">
      <c r="A29" s="24">
        <f>IF(お金の流れ!$A$13="","",お金の流れ!$A$13)</f>
        <v/>
      </c>
      <c r="B29" s="19">
        <f>IF($A29="","",お金の流れ!$E$13)</f>
        <v/>
      </c>
      <c r="C29" s="19">
        <f>IF($A29="","",今月の記録!$B$38)</f>
        <v/>
      </c>
      <c r="D29" s="19">
        <f>IF($A29="","",C29-B29)</f>
        <v/>
      </c>
      <c r="E29" s="13" t="inlineStr"/>
    </row>
    <row r="30">
      <c r="A30" s="24">
        <f>IF(お金の流れ!$A$14="","",お金の流れ!$A$14)</f>
        <v/>
      </c>
      <c r="B30" s="19">
        <f>IF($A30="","",お金の流れ!$E$14)</f>
        <v/>
      </c>
      <c r="C30" s="19">
        <f>IF($A30="","",今月の記録!$B$39)</f>
        <v/>
      </c>
      <c r="D30" s="19">
        <f>IF($A30="","",C30-B30)</f>
        <v/>
      </c>
      <c r="E30" s="13" t="inlineStr"/>
    </row>
    <row r="31">
      <c r="A31" s="24">
        <f>IF(お金の流れ!$A$15="","",お金の流れ!$A$15)</f>
        <v/>
      </c>
      <c r="B31" s="19">
        <f>IF($A31="","",お金の流れ!$E$15)</f>
        <v/>
      </c>
      <c r="C31" s="19">
        <f>IF($A31="","",今月の記録!$B$40)</f>
        <v/>
      </c>
      <c r="D31" s="19">
        <f>IF($A31="","",C31-B31)</f>
        <v/>
      </c>
      <c r="E31" s="13" t="inlineStr"/>
    </row>
    <row r="32">
      <c r="A32" s="24">
        <f>IF(お金の流れ!$A$16="","",お金の流れ!$A$16)</f>
        <v/>
      </c>
      <c r="B32" s="19">
        <f>IF($A32="","",お金の流れ!$E$16)</f>
        <v/>
      </c>
      <c r="C32" s="19">
        <f>IF($A32="","",今月の記録!$B$41)</f>
        <v/>
      </c>
      <c r="D32" s="19">
        <f>IF($A32="","",C32-B32)</f>
        <v/>
      </c>
      <c r="E32" s="13" t="inlineStr"/>
    </row>
    <row r="34">
      <c r="A34" s="13" t="inlineStr">
        <is>
          <t>※「入れた額」より「月末の残高」が少ないのは、そこから支払いをしたので当然です。予備費を置いた場所の残高が減っていないかだけ気をつけてください。</t>
        </is>
      </c>
      <c r="B34" s="20" t="n"/>
      <c r="C34" s="20" t="n"/>
      <c r="D34" s="20" t="n"/>
      <c r="E34" s="10" t="n"/>
    </row>
  </sheetData>
  <sheetProtection selectLockedCells="0" selectUnlockedCells="0" sheet="1" objects="0" insertRows="1" insertHyperlinks="1" autoFilter="1" scenarios="0" formatColumns="1" deleteColumns="1" insertColumns="1" pivotTables="1" deleteRows="1" formatCells="1" formatRows="1" sort="1"/>
  <mergeCells count="6">
    <mergeCell ref="A34:E34"/>
    <mergeCell ref="A12:E12"/>
    <mergeCell ref="A4:E4"/>
    <mergeCell ref="A26:E26"/>
    <mergeCell ref="A2:E2"/>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2026-08-20T14:50:42Z</dcterms:created>
  <dcterms:modified xmlns:dcterms="http://purl.org/dc/terms/" xmlns:xsi="http://www.w3.org/2001/XMLSchema-instance" xsi:type="dcterms:W3CDTF">2026-08-20T14:50:43Z</dcterms:modified>
</cp:coreProperties>
</file>